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C:\Users\a1200_Monh\Downloads\"/>
    </mc:Choice>
  </mc:AlternateContent>
  <xr:revisionPtr revIDLastSave="0" documentId="8_{CE6C4A44-DABF-4B29-BFF7-1E8461053E49}" xr6:coauthVersionLast="45" xr6:coauthVersionMax="45" xr10:uidLastSave="{00000000-0000-0000-0000-000000000000}"/>
  <bookViews>
    <workbookView xWindow="-110" yWindow="-110" windowWidth="38620" windowHeight="21220" tabRatio="884" xr2:uid="{00000000-000D-0000-FFFF-FFFF00000000}"/>
  </bookViews>
  <sheets>
    <sheet name="Anleitung Kursbewertung" sheetId="5" r:id="rId1"/>
    <sheet name="Kurzanleitung Drucken" sheetId="9" r:id="rId2"/>
    <sheet name="Erfahrungsnote Kurs 1-3" sheetId="6" r:id="rId3"/>
    <sheet name="Übersichtsformular Kurs 1" sheetId="2" r:id="rId4"/>
    <sheet name="Detailbewertung HK Kurs 1" sheetId="1" r:id="rId5"/>
    <sheet name="Übersichtsformular Kurs 3" sheetId="7" r:id="rId6"/>
    <sheet name="Detailbewertung HK Kurs 3" sheetId="8" r:id="rId7"/>
  </sheets>
  <definedNames>
    <definedName name="_xlnm.Print_Area" localSheetId="3">'Übersichtsformular Kurs 1'!$A$1:$F$42,'Übersichtsformular Kurs 1'!$A$44:$F$72</definedName>
    <definedName name="_xlnm.Print_Area" localSheetId="5">'Übersichtsformular Kurs 3'!$A$1:$F$43,'Übersichtsformular Kurs 3'!$A$45:$F$73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6" i="8" l="1"/>
  <c r="F102" i="8"/>
  <c r="F98" i="8"/>
  <c r="F95" i="8"/>
  <c r="E90" i="8"/>
  <c r="F85" i="8"/>
  <c r="F79" i="8"/>
  <c r="F76" i="8"/>
  <c r="E71" i="8"/>
  <c r="E58" i="8"/>
  <c r="F68" i="8"/>
  <c r="F63" i="8"/>
  <c r="F66" i="8"/>
  <c r="F55" i="8"/>
  <c r="F58" i="8" s="1"/>
  <c r="E50" i="8"/>
  <c r="F47" i="8"/>
  <c r="F44" i="8"/>
  <c r="F71" i="8" l="1"/>
  <c r="F72" i="8" s="1"/>
  <c r="E26" i="7" s="1"/>
  <c r="F106" i="8"/>
  <c r="F107" i="8" s="1"/>
  <c r="E28" i="7" s="1"/>
  <c r="F90" i="8"/>
  <c r="F91" i="8" s="1"/>
  <c r="E27" i="7" s="1"/>
  <c r="F50" i="8"/>
  <c r="F51" i="8" s="1"/>
  <c r="E24" i="7" s="1"/>
  <c r="F39" i="1"/>
  <c r="E62" i="1"/>
  <c r="F58" i="1"/>
  <c r="F55" i="1"/>
  <c r="F51" i="1"/>
  <c r="F45" i="1"/>
  <c r="F44" i="1"/>
  <c r="E39" i="1"/>
  <c r="E27" i="1"/>
  <c r="F24" i="1"/>
  <c r="F21" i="1"/>
  <c r="F40" i="1" l="1"/>
  <c r="E25" i="2" s="1"/>
  <c r="F27" i="1"/>
  <c r="F28" i="1" s="1"/>
  <c r="E24" i="2" s="1"/>
  <c r="F62" i="1"/>
  <c r="F63" i="1" s="1"/>
  <c r="E26" i="2" s="1"/>
  <c r="E39" i="8" l="1"/>
  <c r="F36" i="8"/>
  <c r="F35" i="8"/>
  <c r="F33" i="8"/>
  <c r="F32" i="8"/>
  <c r="F31" i="8"/>
  <c r="F30" i="8"/>
  <c r="F28" i="8"/>
  <c r="F27" i="8"/>
  <c r="F26" i="8"/>
  <c r="F25" i="8"/>
  <c r="F23" i="8"/>
  <c r="F22" i="8"/>
  <c r="F21" i="8"/>
  <c r="F20" i="8"/>
  <c r="F59" i="8" l="1"/>
  <c r="E25" i="7" s="1"/>
  <c r="E31" i="7" s="1"/>
  <c r="C36" i="7" s="1"/>
  <c r="E36" i="7" s="1"/>
  <c r="F39" i="8"/>
  <c r="F40" i="8" s="1"/>
  <c r="B19" i="7" s="1"/>
  <c r="E31" i="2" l="1"/>
  <c r="C35" i="2" s="1"/>
  <c r="E35" i="2" s="1"/>
  <c r="E36" i="2" l="1"/>
  <c r="F36" i="2" s="1"/>
  <c r="C35" i="7"/>
  <c r="E35" i="7" s="1"/>
  <c r="E37" i="7" s="1"/>
  <c r="F37" i="7" s="1"/>
  <c r="E22" i="6" s="1"/>
  <c r="E21" i="6" l="1"/>
  <c r="E28" i="6" s="1"/>
  <c r="F2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Wenger-Krebs Franziska</author>
  </authors>
  <commentList>
    <comment ref="E13" authorId="0" shapeId="0" xr:uid="{00000000-0006-0000-0400-000001000000}">
      <text>
        <r>
          <rPr>
            <sz val="9"/>
            <color indexed="81"/>
            <rFont val="Calibri"/>
            <family val="2"/>
            <scheme val="minor"/>
          </rPr>
          <t>nicht ausgeführt, entspricht nicht den Anforderungen, keine Grundkenntnisse vorhanden</t>
        </r>
      </text>
    </comment>
    <comment ref="E14" authorId="0" shapeId="0" xr:uid="{00000000-0006-0000-0400-000002000000}">
      <text>
        <r>
          <rPr>
            <sz val="9"/>
            <color indexed="81"/>
            <rFont val="Calibri"/>
            <family val="2"/>
            <scheme val="minor"/>
          </rPr>
          <t>entspricht nicht den Anforderungen, Grundkenntnisse vorhanden</t>
        </r>
      </text>
    </comment>
    <comment ref="E15" authorId="0" shapeId="0" xr:uid="{00000000-0006-0000-0400-000003000000}">
      <text>
        <r>
          <rPr>
            <sz val="9"/>
            <color indexed="81"/>
            <rFont val="Calibri"/>
            <family val="2"/>
            <scheme val="minor"/>
          </rPr>
          <t>entspricht den Anforderungen mit kleinen Mängeln</t>
        </r>
      </text>
    </comment>
    <comment ref="E16" authorId="0" shapeId="0" xr:uid="{00000000-0006-0000-0400-000004000000}">
      <text>
        <r>
          <rPr>
            <sz val="9"/>
            <color indexed="81"/>
            <rFont val="Calibri"/>
            <family val="2"/>
            <scheme val="minor"/>
          </rPr>
          <t>entspricht voll den Anforderungen</t>
        </r>
      </text>
    </comment>
    <comment ref="D27" authorId="0" shapeId="0" xr:uid="{00000000-0006-0000-0400-000005000000}">
      <text>
        <r>
          <rPr>
            <sz val="9"/>
            <color indexed="81"/>
            <rFont val="Calibri"/>
            <family val="2"/>
            <scheme val="minor"/>
          </rPr>
          <t>Total mögliche Punkte</t>
        </r>
      </text>
    </comment>
    <comment ref="D39" authorId="0" shapeId="0" xr:uid="{00000000-0006-0000-0400-000006000000}">
      <text>
        <r>
          <rPr>
            <sz val="9"/>
            <color indexed="81"/>
            <rFont val="Calibri"/>
            <family val="2"/>
            <scheme val="minor"/>
          </rPr>
          <t>Total mögliche Punkte</t>
        </r>
      </text>
    </comment>
    <comment ref="D62" authorId="0" shapeId="0" xr:uid="{00000000-0006-0000-0400-000007000000}">
      <text>
        <r>
          <rPr>
            <sz val="9"/>
            <color indexed="81"/>
            <rFont val="Calibri"/>
            <family val="2"/>
            <scheme val="minor"/>
          </rPr>
          <t>Total mögliche Punkte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Wenger-Krebs Franziska</author>
  </authors>
  <commentList>
    <comment ref="E13" authorId="0" shapeId="0" xr:uid="{00000000-0006-0000-0600-000001000000}">
      <text>
        <r>
          <rPr>
            <sz val="9"/>
            <color indexed="81"/>
            <rFont val="Calibri"/>
            <family val="2"/>
            <scheme val="minor"/>
          </rPr>
          <t>nicht ausgeführt, entspricht nicht den Anforderungen, keine Grundkenntnisse vorhanden</t>
        </r>
      </text>
    </comment>
    <comment ref="E14" authorId="0" shapeId="0" xr:uid="{00000000-0006-0000-0600-000002000000}">
      <text>
        <r>
          <rPr>
            <sz val="9"/>
            <color indexed="81"/>
            <rFont val="Calibri"/>
            <family val="2"/>
            <scheme val="minor"/>
          </rPr>
          <t>entspricht nicht den Anforderungen, Grundkenntnisse vorhanden</t>
        </r>
      </text>
    </comment>
    <comment ref="E15" authorId="0" shapeId="0" xr:uid="{00000000-0006-0000-0600-000003000000}">
      <text>
        <r>
          <rPr>
            <sz val="9"/>
            <color indexed="81"/>
            <rFont val="Calibri"/>
            <family val="2"/>
            <scheme val="minor"/>
          </rPr>
          <t>entspricht den Anforderungen mit kleinen Mängeln</t>
        </r>
      </text>
    </comment>
    <comment ref="E16" authorId="0" shapeId="0" xr:uid="{00000000-0006-0000-0600-000004000000}">
      <text>
        <r>
          <rPr>
            <sz val="9"/>
            <color indexed="81"/>
            <rFont val="Calibri"/>
            <family val="2"/>
            <scheme val="minor"/>
          </rPr>
          <t>entspricht voll den Anforderungen</t>
        </r>
      </text>
    </comment>
    <comment ref="D50" authorId="0" shapeId="0" xr:uid="{00000000-0006-0000-0600-000005000000}">
      <text>
        <r>
          <rPr>
            <sz val="9"/>
            <color indexed="81"/>
            <rFont val="Calibri"/>
            <family val="2"/>
            <scheme val="minor"/>
          </rPr>
          <t>Total mögliche Punkte</t>
        </r>
      </text>
    </comment>
    <comment ref="D58" authorId="0" shapeId="0" xr:uid="{00000000-0006-0000-0600-000006000000}">
      <text>
        <r>
          <rPr>
            <sz val="9"/>
            <color indexed="81"/>
            <rFont val="Calibri"/>
            <family val="2"/>
            <scheme val="minor"/>
          </rPr>
          <t>Total mögliche Punkte</t>
        </r>
      </text>
    </comment>
    <comment ref="D71" authorId="0" shapeId="0" xr:uid="{00000000-0006-0000-0600-000007000000}">
      <text>
        <r>
          <rPr>
            <sz val="9"/>
            <color indexed="81"/>
            <rFont val="Calibri"/>
            <family val="2"/>
            <scheme val="minor"/>
          </rPr>
          <t>Total mögliche Punkte</t>
        </r>
      </text>
    </comment>
    <comment ref="D90" authorId="0" shapeId="0" xr:uid="{00000000-0006-0000-0600-000008000000}">
      <text>
        <r>
          <rPr>
            <sz val="9"/>
            <color indexed="81"/>
            <rFont val="Calibri"/>
            <family val="2"/>
            <scheme val="minor"/>
          </rPr>
          <t>Total mögliche Punkte</t>
        </r>
      </text>
    </comment>
    <comment ref="D106" authorId="0" shapeId="0" xr:uid="{00000000-0006-0000-0600-000009000000}">
      <text>
        <r>
          <rPr>
            <sz val="9"/>
            <color indexed="81"/>
            <rFont val="Calibri"/>
            <family val="2"/>
            <scheme val="minor"/>
          </rPr>
          <t>Total mögliche Punkte</t>
        </r>
      </text>
    </comment>
  </commentList>
</comments>
</file>

<file path=xl/sharedStrings.xml><?xml version="1.0" encoding="utf-8"?>
<sst xmlns="http://schemas.openxmlformats.org/spreadsheetml/2006/main" count="546" uniqueCount="248">
  <si>
    <t>Anleitung Kursbewertung</t>
  </si>
  <si>
    <t>Erfahrungsnote Kurs 1–7</t>
  </si>
  <si>
    <t>Die allgemeinen Angaben, werden in den nachfolgenden Tabellen automatisch übernommen.</t>
  </si>
  <si>
    <t>Hier werden die Gesamtnoten der überbetrieblichen Kurse zur Erfahrungsnote zusammengefasst.</t>
  </si>
  <si>
    <t>Weiter zur Anleitung der «Übersichtsformulare»</t>
  </si>
  <si>
    <t>Übersichtsformulare</t>
  </si>
  <si>
    <t>Die Felder Lernende/r, Lehrbetrieb und Berufsbildner/in, werden von der Tabelle Erfahrungsnote übernommen. Die restlichen Angaben können hier ausgefüllt werden.</t>
  </si>
  <si>
    <t>Die Note vom Eintrittstest wird aus der Detailbewertung übernommen. 
Im Kurs 1 und 6 wird kein Eintrittstest durchgeführt. Diese Note wird nicht gerundet.</t>
  </si>
  <si>
    <t>Es besteht die Möglichkeit, Bemerkungen zum Eintrittstest zu verfassen.</t>
  </si>
  <si>
    <t>Die Bewertung der Handlungskompetenzen werden aus der Detailbewertung übernommen und sind unterschiedlich gewichtet. Diese Noten werden nicht gerundet.</t>
  </si>
  <si>
    <t>Hier werden die Bewertungen des Eintrittstests und Handlungskompetenzen zusammengeführt.</t>
  </si>
  <si>
    <t>Hier wird mit einem «x» das Arbeitsverhalten bewertet.</t>
  </si>
  <si>
    <t>Hier können erarbeitete Handlungskompetenzen aufgeführt werden, die im Kurs nicht benotet werden. 
Mit einem «x» wird angegeben ob die Handlungskompetenz eingeführt, geübt oder gefestigt wurde.</t>
  </si>
  <si>
    <t>Mit einem «x» wird an dieser Stelle das Lern- und Sozialverhalten bewertet.</t>
  </si>
  <si>
    <t>Am Ende des Übersichtsformulars können noch Bemerkungen zum Kurs verfasst werden.</t>
  </si>
  <si>
    <t>Weiter zur Anleitung der «Detailbewertung»</t>
  </si>
  <si>
    <t>Detailbewertung</t>
  </si>
  <si>
    <t>Der Name, das Semester und der Kurs wird vom Übersichtsformular übernommen. 
Nur die Kurstage sind hier auszufüllen.</t>
  </si>
  <si>
    <t>Bewertet wird mit einem 4-Punkte-Raster, gemäss der untenstehenden Tabelle.</t>
  </si>
  <si>
    <t>0 = nicht ausgeführt, entspricht nicht den Anforderungen, keine Grundkenntnisse vorhanden
1 = entspricht nicht den Anforderungen, Grundkenntnisse vorhanden
2 = entspricht den Anforderungen mit kleinen Mängeln
3 = entspricht voll den Anforderungen</t>
  </si>
  <si>
    <t>Es wird jedes Kriterium bewertet (dunkles Feld). Die gewichteten Punkte werden wiederum automatisch ermittelt, so wie die Note zur Handlungskompetenz auch.</t>
  </si>
  <si>
    <t>Ist einem Leistungsziel das Kriterium massgenaues Arbeiten zugeordnet, füllt man die gemessenen 
Fehlmasse, abzüglich der Toleranz, in der Einheit mm ein (hier im Beispiel 12). Im Weiteren muss noch 
die Anzahl der kontrollierten Masse angegeben werden. Wenn beide Positionen ausgefüllt sind, 
wird die Bewertung automatisch ausgefüllt.</t>
  </si>
  <si>
    <t>Achtung:</t>
  </si>
  <si>
    <t>Die Masskriterien sind unterschiedliche abgestuft, je nach Arbeits- oder Verbindungstechnik!</t>
  </si>
  <si>
    <t>Bei den Verbindungstechniken wird die Dichtheit überprüft. Das Ergebnis wird bei der Position Rinnstellen eingetragen, im Weiteren muss noch die Anzahl der geprüften Verbindungen dieser Technik eingetragen werden. Mit diesen Angaben wird ein Faktor ermittelt, dieser reduziert die Bewertung der Kriterien «vorbereitende Arbeitsschritte» und «Ausführung».</t>
  </si>
  <si>
    <t>Die Dichtheit wird nicht mehr separat gewertet, sondern ist neu ein Teil der jeweiligen Verbindung.</t>
  </si>
  <si>
    <t>Bei den verschiedenen Verbindungstechniken, wird der Faktor nach unterschiedlichen Vorgaben ermittelt.</t>
  </si>
  <si>
    <t>Die aufgeführten Leistungsziele mit den dazugehörigen Kriterien, wurden den Drehbüchern entnommen, 
sie bilden das maximal Mögliche ab. Es besteht die Möglichkeit, Leistungsziele oder Kriterien, 
die in vorhergehenden Kursen eingeführt, geübt und gefestigt wurden, bei Bedarf zu streichen.</t>
  </si>
  <si>
    <t>Weiter zur Kurzanleitung «Drucken»</t>
  </si>
  <si>
    <t xml:space="preserve">Kurzanleitung Drucken </t>
  </si>
  <si>
    <r>
      <t xml:space="preserve">Häufig müssen Sie den Druckbereich für eine Excel-Tabelle anpassen, wenn Sie eine ganze Tabelle auf einem A4-Blatt ausdrucken wollen. Hier finden Sie eine Kurzanleitung zum Drucken eines bestimmten Bereichs unter </t>
    </r>
    <r>
      <rPr>
        <b/>
        <sz val="11"/>
        <color theme="1"/>
        <rFont val="Calibri"/>
        <family val="2"/>
      </rPr>
      <t>«Einen Druckbereich in Excel definieren»</t>
    </r>
    <r>
      <rPr>
        <sz val="11"/>
        <color theme="1"/>
        <rFont val="Calibri"/>
        <family val="2"/>
      </rPr>
      <t xml:space="preserve"> oder eine Anleitung von mehreren Bereichen unter </t>
    </r>
    <r>
      <rPr>
        <b/>
        <sz val="11"/>
        <color theme="1"/>
        <rFont val="Calibri"/>
        <family val="2"/>
      </rPr>
      <t>«Mehrere Excel-Druckbereiche oder Seitenfestlegen und hinzufügen»</t>
    </r>
    <r>
      <rPr>
        <sz val="11"/>
        <color theme="1"/>
        <rFont val="Calibri"/>
        <family val="2"/>
      </rPr>
      <t>.</t>
    </r>
  </si>
  <si>
    <t>Einen Druckbereich in Excel definieren</t>
  </si>
  <si>
    <t>1. Markieren Sie den Bereich, den Sie ausdrucken wollen.</t>
  </si>
  <si>
    <t>2. Wechseln Sie oben in der Menüleiste zum Punkt «Seitenlayout». In diesem Bereich wählen Sie die Option «Druckbereich» aus und Klicken Sie auf «Druckbereich festlegen».</t>
  </si>
  <si>
    <t>3. Wechseln Sie in die «Ansicht» Umbruchvorschau</t>
  </si>
  <si>
    <t xml:space="preserve">In dieser Vorschau zeigt Ihnen Excel an, dass nur der ausgewählte Druckbereich bzw. die gewählte Seite, die Sie festgelegt haben, gedruckt wird. </t>
  </si>
  <si>
    <t>Mehrere Excel-Druckbereiche oder Seiten festlegen und hinzufügen</t>
  </si>
  <si>
    <t xml:space="preserve">In Excel haben Sie auch die Möglichkeit, mehrere Druckbereiche festzulegen. </t>
  </si>
  <si>
    <t>1. Wählen Sie zunächst Seite 1 aus, indem Sie wie oben beschrieben bei Excel den Druckbereich festlegen.</t>
  </si>
  <si>
    <t>2. Anschliessend markieren Sie einen weiteren Bereich (Seite 2) und wenn vorher bereits ein Druckbereich festgelegt wurde, erscheint der Menüpunkt «Zum Druckbereich hinzufügen».</t>
  </si>
  <si>
    <t>Anschliessend kann das gewünschte Dokument gedruckt werden.</t>
  </si>
  <si>
    <t>Vorschau Druck Seite 1:                                Vorschau Druck Seite 2:</t>
  </si>
  <si>
    <t>Übersichtsformular</t>
  </si>
  <si>
    <r>
      <t xml:space="preserve">VXX </t>
    </r>
    <r>
      <rPr>
        <sz val="9"/>
        <color theme="1"/>
        <rFont val="Frutiger LT Com 45 Light"/>
        <family val="2"/>
      </rPr>
      <t>|</t>
    </r>
    <r>
      <rPr>
        <sz val="9"/>
        <color theme="1"/>
        <rFont val="Calibri"/>
        <family val="2"/>
      </rPr>
      <t xml:space="preserve"> 09.2020</t>
    </r>
  </si>
  <si>
    <t>Bewertung überbetrieblicher Kurse</t>
  </si>
  <si>
    <t>Beruf</t>
  </si>
  <si>
    <t>Spengler/in EFZ</t>
  </si>
  <si>
    <t>1. Allgemeine Angaben</t>
  </si>
  <si>
    <t>Lernende/r</t>
  </si>
  <si>
    <t xml:space="preserve"> Kursnummer</t>
  </si>
  <si>
    <t xml:space="preserve"> Lehrjahr</t>
  </si>
  <si>
    <t>Lehrbetrieb</t>
  </si>
  <si>
    <t xml:space="preserve"> Kursname</t>
  </si>
  <si>
    <t xml:space="preserve"> Semester</t>
  </si>
  <si>
    <t>Berufsbildner/in</t>
  </si>
  <si>
    <t xml:space="preserve"> Kursbeginn</t>
  </si>
  <si>
    <t>Kursende</t>
  </si>
  <si>
    <t xml:space="preserve"> Absenzen</t>
  </si>
  <si>
    <t>Kursort</t>
  </si>
  <si>
    <t>Instruktor</t>
  </si>
  <si>
    <t>3. Handlungskompetenzen</t>
  </si>
  <si>
    <t>Note</t>
  </si>
  <si>
    <t>Note überbetrieblicher Kurs 1</t>
  </si>
  <si>
    <t>Note überbetrieblicher Kurs 3</t>
  </si>
  <si>
    <t>Note überbetrieblicher Kurs 4</t>
  </si>
  <si>
    <t>Note überbetrieblicher Kurs 5</t>
  </si>
  <si>
    <t>Note überbetrieblicher Kurs 6</t>
  </si>
  <si>
    <t>Note überbetrieblicher Kurs 7</t>
  </si>
  <si>
    <t>Erfahrungsnote überbetriebliche Kurse (halbe/ganze Note)</t>
  </si>
  <si>
    <t xml:space="preserve">5. Unterschriften </t>
  </si>
  <si>
    <t>Ort und Datum</t>
  </si>
  <si>
    <t>Berufs-
bildner/in</t>
  </si>
  <si>
    <t>Kurs 1</t>
  </si>
  <si>
    <t>2. Eintrittstest</t>
  </si>
  <si>
    <t>Im Kurs 1 gibt es noch keinen Eintrittstest</t>
  </si>
  <si>
    <t>Bemerkungen</t>
  </si>
  <si>
    <t xml:space="preserve">Nummer </t>
  </si>
  <si>
    <t>Bezeichnung</t>
  </si>
  <si>
    <t>Note 
(dezimal)</t>
  </si>
  <si>
    <t>Gewichtung</t>
  </si>
  <si>
    <t>1.3</t>
  </si>
  <si>
    <t>Bauteile aufnehmen</t>
  </si>
  <si>
    <t>2.2</t>
  </si>
  <si>
    <t>Blechprofile herstellen</t>
  </si>
  <si>
    <t>2.4</t>
  </si>
  <si>
    <t>Blechprofiele zu Bauteilen zusammenbauen</t>
  </si>
  <si>
    <r>
      <t xml:space="preserve">Note 
</t>
    </r>
    <r>
      <rPr>
        <b/>
        <sz val="7"/>
        <color theme="1"/>
        <rFont val="Calibri"/>
        <family val="2"/>
        <scheme val="minor"/>
      </rPr>
      <t>Handlungskompetenzen (dezimal)</t>
    </r>
  </si>
  <si>
    <t>4. Gesamtnote ÜK 1</t>
  </si>
  <si>
    <t>Faktor</t>
  </si>
  <si>
    <t>Gewichtet</t>
  </si>
  <si>
    <t>Note Handlungskompetenzen</t>
  </si>
  <si>
    <t>Gesamtnote (halbe/ganze Note)</t>
  </si>
  <si>
    <r>
      <t xml:space="preserve">Weitere Handlungskompetenzen </t>
    </r>
    <r>
      <rPr>
        <b/>
        <sz val="10"/>
        <rFont val="Calibri"/>
        <family val="2"/>
        <scheme val="minor"/>
      </rPr>
      <t>(ohne Notenbewertung)</t>
    </r>
  </si>
  <si>
    <t xml:space="preserve">Arbeitsverhalten </t>
  </si>
  <si>
    <t>trifft 
zu</t>
  </si>
  <si>
    <t>trifft 
grössten-
teils zu</t>
  </si>
  <si>
    <t>trifft 
selten 
zu</t>
  </si>
  <si>
    <t>trifft 
noch nicht 
zu</t>
  </si>
  <si>
    <t>arbeitet massgenau</t>
  </si>
  <si>
    <t>x</t>
  </si>
  <si>
    <t xml:space="preserve">erfüllt  die Arbeiten in der vorgegeben Zeit </t>
  </si>
  <si>
    <t>erstellt dichte Installationen/Produkte</t>
  </si>
  <si>
    <t>trägt Sorge zu Maschinen, Werkzeug und Material</t>
  </si>
  <si>
    <t>hält seinen/ihren Arbeitsplatz sauber und ordentlich</t>
  </si>
  <si>
    <r>
      <t>Im üK ausgebildete Handlungskompetenzen</t>
    </r>
    <r>
      <rPr>
        <b/>
        <sz val="7"/>
        <color theme="1"/>
        <rFont val="Calibri"/>
        <family val="2"/>
        <scheme val="minor"/>
      </rPr>
      <t xml:space="preserve"> (ohne Notenbewertung)</t>
    </r>
  </si>
  <si>
    <t>Nummer</t>
  </si>
  <si>
    <t>eingeführt</t>
  </si>
  <si>
    <t>geübt</t>
  </si>
  <si>
    <t>gefestigt</t>
  </si>
  <si>
    <t>XXX</t>
  </si>
  <si>
    <t>Lern- und Sozialverhalten</t>
  </si>
  <si>
    <t>trifft 
grösstenteils 
zu</t>
  </si>
  <si>
    <t>Lernverhalten:</t>
  </si>
  <si>
    <t>zeigt Interesse am Kursinhalt</t>
  </si>
  <si>
    <t>bringt sich aktiv in den Lernprozess ein</t>
  </si>
  <si>
    <t>zeigt auch bei Misserfolg Einsatz</t>
  </si>
  <si>
    <t>Sozialverhalten:</t>
  </si>
  <si>
    <t>bringt sich in Gruppenarbeiten ein</t>
  </si>
  <si>
    <t>setzt das Gezeigte selbständig um</t>
  </si>
  <si>
    <t>ist zuverlässig</t>
  </si>
  <si>
    <t>–</t>
  </si>
  <si>
    <t>VXX | 09.2020</t>
  </si>
  <si>
    <t>Detailbewertung Handlungskompetenzen</t>
  </si>
  <si>
    <t>Name 
Lernende/r</t>
  </si>
  <si>
    <t>Anzahl Kurstage</t>
  </si>
  <si>
    <t>Semester</t>
  </si>
  <si>
    <t>Kurs</t>
  </si>
  <si>
    <t>Punkte-</t>
  </si>
  <si>
    <t>0  nicht erfüllt</t>
  </si>
  <si>
    <t>raster:</t>
  </si>
  <si>
    <t>1  kaum erfüllt</t>
  </si>
  <si>
    <t>2  teilweise erfüllt</t>
  </si>
  <si>
    <t xml:space="preserve">Vorschlag zu welchem Zeitpunkt im üK bewertet werden soll: </t>
  </si>
  <si>
    <t>3  erfüllt</t>
  </si>
  <si>
    <t xml:space="preserve">HK 1.3  </t>
  </si>
  <si>
    <t>Nr.</t>
  </si>
  <si>
    <t>Leistungsziele</t>
  </si>
  <si>
    <t>Kriterien</t>
  </si>
  <si>
    <t>Punkte 
(0 bis 3)</t>
  </si>
  <si>
    <t xml:space="preserve">Gewichtung </t>
  </si>
  <si>
    <t>Punkte 
gewichtet</t>
  </si>
  <si>
    <t>1.3.1</t>
  </si>
  <si>
    <t>Sie erstellen Isometriesche Zeichnungen von Bauteilen.(K3)</t>
  </si>
  <si>
    <t>saubere Darstellung</t>
  </si>
  <si>
    <t>alle Masse aufgeführt</t>
  </si>
  <si>
    <t>alle Angaben vorhanden (Name, Adresse, Datum, Material, usw.)</t>
  </si>
  <si>
    <t>1.3.2</t>
  </si>
  <si>
    <t>Sie zeichnen anhand von Plänen, Fotos oder Handskizzen dreidimensionale Bauteile mittels digitaler Hilfsmittel.(K3)</t>
  </si>
  <si>
    <t>Total mögliche Punkte:</t>
  </si>
  <si>
    <t>Total</t>
  </si>
  <si>
    <t>Note
HK 1.3</t>
  </si>
  <si>
    <t>HK 2.2</t>
  </si>
  <si>
    <t>2.2.5</t>
  </si>
  <si>
    <t>Sie teilen Bleche für Blechprofile sorgfältig und ressoursenschonend ein.(K3)</t>
  </si>
  <si>
    <t>wird ressoursenschonend eingeteilt</t>
  </si>
  <si>
    <t>brauchen zusätzliches Blech</t>
  </si>
  <si>
    <t>2.2.6</t>
  </si>
  <si>
    <t>Sie zeichnen Bleche für Blechprofile massgenau an.(K3)</t>
  </si>
  <si>
    <t xml:space="preserve">wird sauber und massgenau aufgezeichnet </t>
  </si>
  <si>
    <t>richtiges Anreisswerkzeug verwendet</t>
  </si>
  <si>
    <t>2.2.7</t>
  </si>
  <si>
    <t>Sie formen Bleche mit verschiedenen Umformmaschinen um.(K3)</t>
  </si>
  <si>
    <t xml:space="preserve">wurde mit der/dem richtigen Maschine/Werkzeug umgeformt </t>
  </si>
  <si>
    <t>wird massgenau umgeformt</t>
  </si>
  <si>
    <t>Note
HK 2.2</t>
  </si>
  <si>
    <t>HK 2.4</t>
  </si>
  <si>
    <t>2.4.2</t>
  </si>
  <si>
    <t>Sie bereiten die Blechteile fachgerecht vor.(K3)</t>
  </si>
  <si>
    <t>passen die Teile aufeinander</t>
  </si>
  <si>
    <t>2.4.4</t>
  </si>
  <si>
    <t>Sie löten Blechteile (Weichlöten) dicht und sorgfältig.(K3)</t>
  </si>
  <si>
    <t>ist die Lötnaht dicht</t>
  </si>
  <si>
    <t>Temperatur, zu heiss, zu kalt</t>
  </si>
  <si>
    <t>richtiges Flussmittel verwendet</t>
  </si>
  <si>
    <t>ist die Lötnahtbreite korrekt</t>
  </si>
  <si>
    <t>Menge Zinn, zu viel ,zu wenig</t>
  </si>
  <si>
    <t>ist die Lötnaht grüntlich gereinigt worden</t>
  </si>
  <si>
    <t>2.4.5</t>
  </si>
  <si>
    <t>Sie verbinden Bleche durch Falzen.(K3)</t>
  </si>
  <si>
    <t>wurde der Falz gleichmässig ausgeführt</t>
  </si>
  <si>
    <t>ist die Breite vom Falz korrekt</t>
  </si>
  <si>
    <t xml:space="preserve">wurde der Falz gestaucht  </t>
  </si>
  <si>
    <t>wurde der Falz geschlichtet</t>
  </si>
  <si>
    <t>2.4.6</t>
  </si>
  <si>
    <t>Sie verbinden Bleche durch kleben.(K3)</t>
  </si>
  <si>
    <t>Überlappung korrekt</t>
  </si>
  <si>
    <t>wurde die Richtige Klebevorbereitung gemacht</t>
  </si>
  <si>
    <t>ist die Verklebung sauber ausgeführt</t>
  </si>
  <si>
    <t>2.4.7</t>
  </si>
  <si>
    <t>Sie verbinden Bleche durch stecken.(K3)</t>
  </si>
  <si>
    <t>ist die Naht passgenau</t>
  </si>
  <si>
    <t>wurde die Naht angereift</t>
  </si>
  <si>
    <t>ist die Überlappung korrekt</t>
  </si>
  <si>
    <t>Note
HK 3.1</t>
  </si>
  <si>
    <t>Kurs 3</t>
  </si>
  <si>
    <t>2.1</t>
  </si>
  <si>
    <t>Unterkonstruktionen herstellen</t>
  </si>
  <si>
    <t>Blechprofile zu Bauteilen zusammenbauen</t>
  </si>
  <si>
    <t>4.2</t>
  </si>
  <si>
    <t xml:space="preserve">Blechprofiele montieren </t>
  </si>
  <si>
    <t>4. Gesamtnote ÜK 3</t>
  </si>
  <si>
    <t>Note Eintrittstest</t>
  </si>
  <si>
    <t>Eintrittstest</t>
  </si>
  <si>
    <t>X.X.X</t>
  </si>
  <si>
    <t>XXXX</t>
  </si>
  <si>
    <t>XXXX:                                     XXXX</t>
  </si>
  <si>
    <t>Punkte</t>
  </si>
  <si>
    <t>maximal</t>
  </si>
  <si>
    <t>erreicht</t>
  </si>
  <si>
    <t>Note
Eintrittstest</t>
  </si>
  <si>
    <t>HK 1.3</t>
  </si>
  <si>
    <t>HK 2.1</t>
  </si>
  <si>
    <t>2.1.7</t>
  </si>
  <si>
    <t>Sie verbinden Blechteile mit verschiedenen Verbindungstechniken (Nieten, Fügepressen oder Punktschweissen). (K3)</t>
  </si>
  <si>
    <t>Abstand der Nieten und der Punktscheissung</t>
  </si>
  <si>
    <t>Punktschweissung mit den richtigen Einstellungen gemacht</t>
  </si>
  <si>
    <t>Note
HK 2.1</t>
  </si>
  <si>
    <t xml:space="preserve">HK 2.2  </t>
  </si>
  <si>
    <t>2.2.3</t>
  </si>
  <si>
    <t>Das Programm kann alleine 
bedient werden</t>
  </si>
  <si>
    <t>Alle Ausschnitte in den Abwicklungen vorhanden</t>
  </si>
  <si>
    <t>Die Abwicklungen sind Massgenau</t>
  </si>
  <si>
    <t>2.2.8</t>
  </si>
  <si>
    <t>2.4.3</t>
  </si>
  <si>
    <t>Sie schweissen Blechteile mit dem Lichtbogenschweissverfahren (TIG/WIG)dicht und sorgfältig. (K3)</t>
  </si>
  <si>
    <t>dichte Schweissnaht</t>
  </si>
  <si>
    <t>gleichmässige Schweissnaht</t>
  </si>
  <si>
    <t>saubere und korrekte nachbehandlung der Schweissnähte</t>
  </si>
  <si>
    <t>Sie löten Blechteile (Weichlöten/Hartlöten) dicht und sorgfältig.(K3)</t>
  </si>
  <si>
    <t>Note
HK 2.4</t>
  </si>
  <si>
    <t>HK 4.2</t>
  </si>
  <si>
    <t>4.2.5</t>
  </si>
  <si>
    <t>Sie erstellen An- Abschlüsse sovie Gehrungen an gleiche oder andere Bauprofiele passgenau und sorgfältig. (K3)</t>
  </si>
  <si>
    <t>passgenaues anzeichnen der Zuschnitte</t>
  </si>
  <si>
    <t>Ausschnitte korrekt</t>
  </si>
  <si>
    <t>sauberer und passgenauer Zuschnitt</t>
  </si>
  <si>
    <t>4.2.7</t>
  </si>
  <si>
    <t>Sie verbinden Blechprofile mittels geeigneter Techniken(z.B. falzen, nieten, löten, kleben). (K3)</t>
  </si>
  <si>
    <t>Lötnaht dicht, Temperatur korrekt, gleichmässig, saubere Nachbehandlung</t>
  </si>
  <si>
    <t>Fälze, gleichmässi und sauber</t>
  </si>
  <si>
    <t>Nieten gleichmässig mit richtigem Abstand</t>
  </si>
  <si>
    <t>Klebeverbindung mit korrekter vorbehandlung und Überlappung sauber erstellt.</t>
  </si>
  <si>
    <t>4.2.8</t>
  </si>
  <si>
    <t>Sie dichten Blechprofile gegenüber angrenden Bauteilen mittels geeigneter Techniken ab (z.B. versiegeln, kitten, von Deckstreifen). (K3)</t>
  </si>
  <si>
    <t>korrekte Vorbehandlung</t>
  </si>
  <si>
    <t>korrekte Dimension z.B. Breite der Kittfuge</t>
  </si>
  <si>
    <t>sauber ohne Rückstände gearbeitet</t>
  </si>
  <si>
    <t>Note
HK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</si>
</sst>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0.0"/>
  </numFmts>
  <fonts count="42">
    <font>
      <sz val="9"/>
      <color theme="1"/>
      <name val="Verdana"/>
      <family val="2"/>
    </font>
    <font>
      <sz val="11"/>
      <name val="Calibri"/>
      <family val="2"/>
      <scheme val="minor"/>
    </font>
    <font>
      <sz val="14"/>
      <name val="Calibri"/>
      <family val="2"/>
      <scheme val="minor"/>
    </font>
    <font>
      <b/>
      <sz val="14"/>
      <name val="Calibri"/>
      <family val="2"/>
      <scheme val="minor"/>
    </font>
    <font>
      <sz val="9"/>
      <color theme="1"/>
      <name val="Calibri"/>
      <family val="2"/>
      <scheme val="minor"/>
    </font>
    <font>
      <b/>
      <sz val="9"/>
      <name val="Calibri"/>
      <family val="2"/>
      <scheme val="minor"/>
    </font>
    <font>
      <sz val="14"/>
      <color theme="1"/>
      <name val="Calibri"/>
      <family val="2"/>
      <scheme val="minor"/>
    </font>
    <font>
      <b/>
      <sz val="9"/>
      <color theme="0"/>
      <name val="Calibri"/>
      <family val="2"/>
      <scheme val="minor"/>
    </font>
    <font>
      <b/>
      <sz val="9"/>
      <color theme="1"/>
      <name val="Calibri"/>
      <family val="2"/>
      <scheme val="minor"/>
    </font>
    <font>
      <sz val="8"/>
      <color theme="1"/>
      <name val="Calibri"/>
      <family val="2"/>
      <scheme val="minor"/>
    </font>
    <font>
      <b/>
      <sz val="8"/>
      <color theme="1"/>
      <name val="Calibri"/>
      <family val="2"/>
      <scheme val="minor"/>
    </font>
    <font>
      <b/>
      <sz val="7"/>
      <color theme="1"/>
      <name val="Calibri"/>
      <family val="2"/>
      <scheme val="minor"/>
    </font>
    <font>
      <sz val="7"/>
      <color theme="1"/>
      <name val="Calibri"/>
      <family val="2"/>
      <scheme val="minor"/>
    </font>
    <font>
      <i/>
      <sz val="8"/>
      <color theme="1"/>
      <name val="Calibri"/>
      <family val="2"/>
      <scheme val="minor"/>
    </font>
    <font>
      <sz val="9"/>
      <color theme="0"/>
      <name val="Calibri"/>
      <family val="2"/>
      <scheme val="minor"/>
    </font>
    <font>
      <i/>
      <sz val="9"/>
      <color theme="1"/>
      <name val="Calibri"/>
      <family val="2"/>
      <scheme val="minor"/>
    </font>
    <font>
      <sz val="9"/>
      <color theme="1"/>
      <name val="Verdana"/>
      <family val="2"/>
    </font>
    <font>
      <sz val="9"/>
      <name val="Calibri"/>
      <family val="2"/>
      <scheme val="minor"/>
    </font>
    <font>
      <b/>
      <sz val="10"/>
      <name val="Calibri"/>
      <family val="2"/>
      <scheme val="minor"/>
    </font>
    <font>
      <sz val="9"/>
      <color theme="1"/>
      <name val="Frutiger LT Com 45 Light"/>
      <family val="2"/>
    </font>
    <font>
      <b/>
      <sz val="10"/>
      <color theme="0"/>
      <name val="Calibri"/>
      <family val="2"/>
      <scheme val="minor"/>
    </font>
    <font>
      <sz val="10"/>
      <color theme="0"/>
      <name val="Calibri"/>
      <family val="2"/>
      <scheme val="minor"/>
    </font>
    <font>
      <b/>
      <sz val="10"/>
      <color theme="1"/>
      <name val="Calibri"/>
      <family val="2"/>
      <scheme val="minor"/>
    </font>
    <font>
      <sz val="10"/>
      <color theme="1"/>
      <name val="Calibri"/>
      <family val="2"/>
      <scheme val="minor"/>
    </font>
    <font>
      <sz val="10"/>
      <name val="Calibri"/>
      <family val="2"/>
      <scheme val="minor"/>
    </font>
    <font>
      <i/>
      <sz val="10"/>
      <color theme="1"/>
      <name val="Calibri"/>
      <family val="2"/>
      <scheme val="minor"/>
    </font>
    <font>
      <b/>
      <sz val="14"/>
      <color theme="3" tint="-0.499984740745262"/>
      <name val="Calibri"/>
      <family val="2"/>
      <scheme val="minor"/>
    </font>
    <font>
      <sz val="9"/>
      <color theme="3" tint="-0.499984740745262"/>
      <name val="Verdana"/>
      <family val="2"/>
    </font>
    <font>
      <b/>
      <sz val="20"/>
      <color theme="1"/>
      <name val="Calibri"/>
      <family val="2"/>
    </font>
    <font>
      <sz val="11"/>
      <color theme="1"/>
      <name val="Calibri"/>
      <family val="2"/>
    </font>
    <font>
      <b/>
      <sz val="11"/>
      <color theme="1"/>
      <name val="Calibri"/>
      <family val="2"/>
    </font>
    <font>
      <b/>
      <u/>
      <sz val="16"/>
      <color theme="1"/>
      <name val="Calibri"/>
      <family val="2"/>
    </font>
    <font>
      <b/>
      <sz val="11"/>
      <color rgb="FF58595B"/>
      <name val="Calibri"/>
      <family val="2"/>
      <scheme val="minor"/>
    </font>
    <font>
      <sz val="12"/>
      <color rgb="FF58595B"/>
      <name val="Times New Roman"/>
      <family val="1"/>
    </font>
    <font>
      <sz val="11"/>
      <color theme="1"/>
      <name val="Times New Roman"/>
      <family val="1"/>
    </font>
    <font>
      <b/>
      <sz val="11"/>
      <name val="Calibri"/>
      <family val="2"/>
      <scheme val="minor"/>
    </font>
    <font>
      <sz val="12"/>
      <name val="Times New Roman"/>
      <family val="1"/>
    </font>
    <font>
      <i/>
      <sz val="8"/>
      <color theme="1"/>
      <name val="Calibri"/>
      <family val="2"/>
    </font>
    <font>
      <b/>
      <sz val="9"/>
      <color theme="1"/>
      <name val="Verdana"/>
      <family val="2"/>
    </font>
    <font>
      <sz val="9"/>
      <color indexed="81"/>
      <name val="Calibri"/>
      <family val="2"/>
      <scheme val="minor"/>
    </font>
    <font>
      <sz val="9"/>
      <color theme="1"/>
      <name val="Calibri"/>
      <family val="2"/>
    </font>
    <font>
      <sz val="8"/>
      <color theme="1"/>
      <name val="Calibri"/>
      <family val="2"/>
    </font>
  </fonts>
  <fills count="1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5"/>
        <bgColor indexed="64"/>
      </patternFill>
    </fill>
    <fill>
      <patternFill patternType="solid">
        <fgColor theme="5" tint="0.79998168889431442"/>
        <bgColor indexed="64"/>
      </patternFill>
    </fill>
  </fills>
  <borders count="28">
    <border>
      <left/>
      <right/>
      <top/>
      <bottom/>
      <diagonal/>
    </border>
    <border>
      <left/>
      <right/>
      <top/>
      <bottom style="thin">
        <color indexed="64"/>
      </bottom>
      <diagonal/>
    </border>
    <border>
      <left/>
      <right/>
      <top style="thin">
        <color indexed="64"/>
      </top>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theme="0" tint="-0.499984740745262"/>
      </left>
      <right/>
      <top style="thin">
        <color theme="0" tint="-0.499984740745262"/>
      </top>
      <bottom/>
      <diagonal/>
    </border>
    <border>
      <left style="thin">
        <color indexed="64"/>
      </left>
      <right/>
      <top style="thin">
        <color theme="0" tint="-0.499984740745262"/>
      </top>
      <bottom style="thin">
        <color indexed="64"/>
      </bottom>
      <diagonal/>
    </border>
    <border>
      <left/>
      <right/>
      <top style="thin">
        <color theme="0" tint="-0.499984740745262"/>
      </top>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hair">
        <color auto="1"/>
      </left>
      <right style="hair">
        <color auto="1"/>
      </right>
      <top style="hair">
        <color auto="1"/>
      </top>
      <bottom style="hair">
        <color auto="1"/>
      </bottom>
      <diagonal/>
    </border>
    <border>
      <left style="hair">
        <color auto="1"/>
      </left>
      <right/>
      <top/>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top style="hair">
        <color auto="1"/>
      </top>
      <bottom/>
      <diagonal/>
    </border>
    <border>
      <left style="hair">
        <color auto="1"/>
      </left>
      <right style="hair">
        <color auto="1"/>
      </right>
      <top style="hair">
        <color auto="1"/>
      </top>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hair">
        <color auto="1"/>
      </left>
      <right style="hair">
        <color auto="1"/>
      </right>
      <top/>
      <bottom/>
      <diagonal/>
    </border>
  </borders>
  <cellStyleXfs count="2">
    <xf numFmtId="0" fontId="0" fillId="0" borderId="0"/>
    <xf numFmtId="43" fontId="16" fillId="0" borderId="0" applyFont="0" applyFill="0" applyBorder="0" applyAlignment="0" applyProtection="0"/>
  </cellStyleXfs>
  <cellXfs count="309">
    <xf numFmtId="0" fontId="0" fillId="0" borderId="0" xfId="0"/>
    <xf numFmtId="0" fontId="4" fillId="0" borderId="0" xfId="0" applyFont="1" applyAlignment="1">
      <alignment vertical="top" wrapText="1"/>
    </xf>
    <xf numFmtId="0" fontId="6" fillId="0" borderId="0" xfId="0" applyFont="1" applyAlignment="1">
      <alignment vertical="top" wrapText="1"/>
    </xf>
    <xf numFmtId="0" fontId="7" fillId="4" borderId="0" xfId="0" applyFont="1" applyFill="1" applyAlignment="1">
      <alignment vertical="top" wrapText="1"/>
    </xf>
    <xf numFmtId="0" fontId="4" fillId="4" borderId="0" xfId="0" applyFont="1" applyFill="1" applyAlignment="1">
      <alignment vertical="top" wrapText="1"/>
    </xf>
    <xf numFmtId="0" fontId="8" fillId="4" borderId="0" xfId="0" applyFont="1" applyFill="1" applyAlignment="1">
      <alignment vertical="top" wrapText="1"/>
    </xf>
    <xf numFmtId="0" fontId="4" fillId="0" borderId="0" xfId="0" applyFont="1" applyAlignment="1">
      <alignment vertical="center" wrapText="1"/>
    </xf>
    <xf numFmtId="0" fontId="4" fillId="0" borderId="0" xfId="0" applyFont="1" applyAlignment="1">
      <alignment vertical="distributed" wrapText="1"/>
    </xf>
    <xf numFmtId="0" fontId="9" fillId="0" borderId="0" xfId="0" applyFont="1" applyAlignment="1">
      <alignment vertical="top" wrapText="1"/>
    </xf>
    <xf numFmtId="0" fontId="9" fillId="2" borderId="0" xfId="0" applyFont="1" applyFill="1" applyAlignment="1">
      <alignment vertical="top" wrapText="1"/>
    </xf>
    <xf numFmtId="0" fontId="4" fillId="0" borderId="0" xfId="0" applyFont="1" applyFill="1" applyAlignment="1">
      <alignment vertical="top" wrapText="1"/>
    </xf>
    <xf numFmtId="49" fontId="11" fillId="2" borderId="0" xfId="0" applyNumberFormat="1" applyFont="1" applyFill="1" applyAlignment="1">
      <alignment vertical="top" wrapText="1"/>
    </xf>
    <xf numFmtId="0" fontId="11" fillId="2" borderId="0" xfId="0" applyFont="1" applyFill="1" applyAlignment="1">
      <alignment vertical="top" wrapText="1"/>
    </xf>
    <xf numFmtId="0" fontId="11" fillId="2" borderId="0" xfId="0" applyFont="1" applyFill="1" applyAlignment="1">
      <alignment horizontal="center" vertical="top" wrapText="1"/>
    </xf>
    <xf numFmtId="0" fontId="12" fillId="0" borderId="0" xfId="0" applyFont="1" applyAlignment="1">
      <alignment vertical="top" wrapText="1"/>
    </xf>
    <xf numFmtId="49" fontId="9" fillId="2" borderId="0" xfId="0" applyNumberFormat="1" applyFont="1" applyFill="1" applyAlignment="1">
      <alignment vertical="center" wrapText="1"/>
    </xf>
    <xf numFmtId="164" fontId="9" fillId="3"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8" fillId="3" borderId="0" xfId="0" applyFont="1" applyFill="1" applyAlignment="1">
      <alignment horizontal="center" vertical="top" wrapText="1"/>
    </xf>
    <xf numFmtId="0" fontId="4" fillId="3" borderId="0" xfId="0" applyFont="1" applyFill="1" applyAlignment="1">
      <alignment horizontal="center" vertical="top" wrapText="1"/>
    </xf>
    <xf numFmtId="0" fontId="4" fillId="0" borderId="0" xfId="0" applyFont="1" applyAlignment="1">
      <alignment horizontal="center" vertical="top" wrapText="1"/>
    </xf>
    <xf numFmtId="0" fontId="8" fillId="0" borderId="0" xfId="0" applyFont="1" applyFill="1" applyAlignment="1">
      <alignment vertical="top" wrapText="1"/>
    </xf>
    <xf numFmtId="0" fontId="8" fillId="0" borderId="0" xfId="0" applyFont="1" applyFill="1" applyAlignment="1">
      <alignment horizontal="center" vertical="top" wrapText="1"/>
    </xf>
    <xf numFmtId="0" fontId="4" fillId="0" borderId="0" xfId="0" applyFont="1" applyFill="1" applyAlignment="1">
      <alignment horizontal="center" vertical="top" wrapText="1"/>
    </xf>
    <xf numFmtId="164" fontId="4" fillId="0" borderId="0" xfId="0" applyNumberFormat="1" applyFont="1" applyFill="1" applyAlignment="1">
      <alignment horizontal="center" vertical="top" wrapText="1"/>
    </xf>
    <xf numFmtId="0" fontId="11" fillId="3" borderId="0" xfId="0" applyFont="1" applyFill="1" applyAlignment="1">
      <alignment horizontal="center" vertical="top" wrapText="1"/>
    </xf>
    <xf numFmtId="0" fontId="10" fillId="0" borderId="0" xfId="0" applyFont="1" applyFill="1" applyAlignment="1">
      <alignment vertical="top" wrapText="1"/>
    </xf>
    <xf numFmtId="0" fontId="9" fillId="0" borderId="0" xfId="0" applyFont="1" applyFill="1" applyAlignment="1">
      <alignment vertical="top" wrapText="1"/>
    </xf>
    <xf numFmtId="0" fontId="9" fillId="0" borderId="0" xfId="0" applyFont="1" applyFill="1" applyAlignment="1">
      <alignment horizontal="center" vertical="top" wrapText="1"/>
    </xf>
    <xf numFmtId="0" fontId="9" fillId="0" borderId="0" xfId="0" applyFont="1" applyAlignment="1">
      <alignment horizontal="center" vertical="top" wrapText="1"/>
    </xf>
    <xf numFmtId="164" fontId="9" fillId="0" borderId="0" xfId="0" applyNumberFormat="1" applyFont="1" applyFill="1" applyAlignment="1">
      <alignment horizontal="center" vertical="top" wrapText="1"/>
    </xf>
    <xf numFmtId="0" fontId="11" fillId="3" borderId="0" xfId="0" applyFont="1" applyFill="1" applyAlignment="1">
      <alignment vertical="top" wrapText="1"/>
    </xf>
    <xf numFmtId="164" fontId="11" fillId="3" borderId="0" xfId="0" applyNumberFormat="1" applyFont="1" applyFill="1" applyAlignment="1">
      <alignment horizontal="center" vertical="top" wrapText="1"/>
    </xf>
    <xf numFmtId="164" fontId="11" fillId="2" borderId="0" xfId="0" applyNumberFormat="1" applyFont="1" applyFill="1" applyAlignment="1">
      <alignment horizontal="center" vertical="top" wrapText="1"/>
    </xf>
    <xf numFmtId="0" fontId="12" fillId="2" borderId="0" xfId="0" applyFont="1" applyFill="1" applyAlignment="1">
      <alignment vertical="top" wrapText="1"/>
    </xf>
    <xf numFmtId="0" fontId="4" fillId="3" borderId="0" xfId="0" applyFont="1" applyFill="1" applyAlignment="1">
      <alignment horizontal="center" wrapText="1"/>
    </xf>
    <xf numFmtId="0" fontId="4" fillId="2" borderId="0" xfId="0" applyFont="1" applyFill="1" applyAlignment="1">
      <alignment horizontal="center" wrapText="1"/>
    </xf>
    <xf numFmtId="0" fontId="4" fillId="0" borderId="0" xfId="0" applyFont="1" applyAlignment="1">
      <alignment wrapText="1"/>
    </xf>
    <xf numFmtId="0" fontId="9" fillId="0" borderId="0" xfId="0" applyFont="1" applyAlignment="1">
      <alignment wrapText="1"/>
    </xf>
    <xf numFmtId="0" fontId="9" fillId="0" borderId="0" xfId="0" applyFont="1" applyFill="1" applyAlignment="1">
      <alignment wrapText="1"/>
    </xf>
    <xf numFmtId="0" fontId="9" fillId="0" borderId="0" xfId="0" applyFont="1" applyFill="1" applyAlignment="1">
      <alignment horizontal="center" wrapText="1"/>
    </xf>
    <xf numFmtId="0" fontId="4" fillId="3" borderId="0" xfId="0" applyFont="1" applyFill="1" applyAlignment="1">
      <alignment horizontal="center" vertical="center" wrapText="1"/>
    </xf>
    <xf numFmtId="0" fontId="4" fillId="2" borderId="0" xfId="0" applyFont="1" applyFill="1" applyAlignment="1">
      <alignment horizontal="center" vertical="center" wrapText="1"/>
    </xf>
    <xf numFmtId="0" fontId="13" fillId="2" borderId="0" xfId="0" applyFont="1" applyFill="1" applyBorder="1" applyAlignment="1">
      <alignment horizontal="left" vertical="center" wrapText="1"/>
    </xf>
    <xf numFmtId="0" fontId="13" fillId="2" borderId="0" xfId="0" applyFont="1" applyFill="1" applyBorder="1" applyAlignment="1">
      <alignment vertical="center" wrapText="1"/>
    </xf>
    <xf numFmtId="0" fontId="12" fillId="0" borderId="0" xfId="0" applyFont="1" applyFill="1" applyAlignment="1">
      <alignment vertical="top" wrapText="1"/>
    </xf>
    <xf numFmtId="0" fontId="9" fillId="2" borderId="0" xfId="0" applyFont="1" applyFill="1" applyBorder="1" applyAlignment="1">
      <alignment vertical="center" wrapText="1"/>
    </xf>
    <xf numFmtId="0" fontId="10" fillId="2" borderId="0" xfId="0" applyFont="1" applyFill="1" applyBorder="1" applyAlignment="1">
      <alignment horizontal="left" vertical="center" wrapText="1"/>
    </xf>
    <xf numFmtId="49" fontId="11" fillId="0" borderId="0" xfId="0" applyNumberFormat="1" applyFont="1" applyFill="1" applyAlignment="1">
      <alignment vertical="top" wrapText="1"/>
    </xf>
    <xf numFmtId="49" fontId="12" fillId="0" borderId="0" xfId="0" applyNumberFormat="1" applyFont="1" applyFill="1" applyAlignment="1">
      <alignment vertical="top" wrapText="1"/>
    </xf>
    <xf numFmtId="49" fontId="11" fillId="0" borderId="0" xfId="0" applyNumberFormat="1" applyFont="1" applyFill="1" applyAlignment="1">
      <alignment horizontal="center" vertical="center" wrapText="1"/>
    </xf>
    <xf numFmtId="49" fontId="11" fillId="0" borderId="0" xfId="0" applyNumberFormat="1" applyFont="1" applyFill="1" applyAlignment="1">
      <alignment vertical="center" wrapText="1"/>
    </xf>
    <xf numFmtId="0" fontId="11" fillId="0" borderId="0" xfId="0" applyFont="1" applyFill="1" applyAlignment="1">
      <alignment horizontal="center" vertical="center" wrapText="1"/>
    </xf>
    <xf numFmtId="0" fontId="11" fillId="0" borderId="0" xfId="0" applyFont="1" applyFill="1" applyAlignment="1">
      <alignment vertical="center" wrapText="1"/>
    </xf>
    <xf numFmtId="49" fontId="11" fillId="3" borderId="0" xfId="0" applyNumberFormat="1" applyFont="1" applyFill="1" applyAlignment="1">
      <alignment vertical="center" wrapText="1"/>
    </xf>
    <xf numFmtId="49" fontId="11" fillId="3" borderId="0" xfId="0" applyNumberFormat="1" applyFont="1" applyFill="1" applyAlignment="1">
      <alignment horizontal="left" vertical="center" wrapText="1"/>
    </xf>
    <xf numFmtId="0" fontId="11" fillId="3" borderId="0" xfId="0" applyFont="1" applyFill="1" applyAlignment="1">
      <alignment horizontal="center" vertical="center" wrapText="1"/>
    </xf>
    <xf numFmtId="49" fontId="13" fillId="2" borderId="0" xfId="0" applyNumberFormat="1" applyFont="1" applyFill="1" applyAlignment="1">
      <alignment horizontal="left" vertical="top" wrapText="1"/>
    </xf>
    <xf numFmtId="0" fontId="15" fillId="0" borderId="0" xfId="0" applyFont="1" applyFill="1" applyAlignment="1">
      <alignment vertical="top" wrapText="1"/>
    </xf>
    <xf numFmtId="49" fontId="10" fillId="0" borderId="0" xfId="0" applyNumberFormat="1" applyFont="1" applyFill="1" applyAlignment="1">
      <alignment vertical="top" wrapText="1"/>
    </xf>
    <xf numFmtId="49" fontId="9" fillId="0" borderId="0" xfId="0" applyNumberFormat="1" applyFont="1" applyFill="1" applyAlignment="1">
      <alignment vertical="top" wrapText="1"/>
    </xf>
    <xf numFmtId="164" fontId="9" fillId="0" borderId="0" xfId="0" applyNumberFormat="1" applyFont="1" applyFill="1" applyAlignment="1">
      <alignment vertical="top" wrapText="1"/>
    </xf>
    <xf numFmtId="0" fontId="9" fillId="2" borderId="0" xfId="0" applyFont="1" applyFill="1" applyAlignment="1">
      <alignment horizontal="right" wrapText="1"/>
    </xf>
    <xf numFmtId="49" fontId="10" fillId="0" borderId="0" xfId="0" applyNumberFormat="1" applyFont="1" applyFill="1" applyAlignment="1">
      <alignment wrapText="1"/>
    </xf>
    <xf numFmtId="0" fontId="4" fillId="0" borderId="0" xfId="0" applyFont="1" applyFill="1" applyAlignment="1">
      <alignment vertical="center" wrapText="1"/>
    </xf>
    <xf numFmtId="164" fontId="10" fillId="3" borderId="0" xfId="0" applyNumberFormat="1" applyFont="1" applyFill="1" applyAlignment="1">
      <alignment horizontal="right" wrapText="1"/>
    </xf>
    <xf numFmtId="0" fontId="13" fillId="0" borderId="0" xfId="0" applyFont="1" applyFill="1" applyAlignment="1">
      <alignment vertical="center" wrapText="1"/>
    </xf>
    <xf numFmtId="0" fontId="14" fillId="0" borderId="0" xfId="0" applyFont="1" applyFill="1" applyAlignment="1">
      <alignment vertical="center" wrapText="1"/>
    </xf>
    <xf numFmtId="49" fontId="4" fillId="0" borderId="0" xfId="0" applyNumberFormat="1" applyFont="1" applyAlignment="1">
      <alignment vertical="top" wrapText="1"/>
    </xf>
    <xf numFmtId="49" fontId="13" fillId="2" borderId="3" xfId="0" applyNumberFormat="1" applyFont="1" applyFill="1" applyBorder="1" applyAlignment="1">
      <alignment horizontal="left" vertical="top" wrapText="1"/>
    </xf>
    <xf numFmtId="0" fontId="4" fillId="3" borderId="3" xfId="0" applyFont="1" applyFill="1" applyBorder="1" applyAlignment="1">
      <alignment horizontal="right" vertical="center" wrapText="1"/>
    </xf>
    <xf numFmtId="0" fontId="4" fillId="2" borderId="3" xfId="0" applyFont="1" applyFill="1" applyBorder="1" applyAlignment="1">
      <alignment horizontal="right" vertical="center" wrapText="1"/>
    </xf>
    <xf numFmtId="49" fontId="13" fillId="2" borderId="4" xfId="0" applyNumberFormat="1" applyFont="1" applyFill="1" applyBorder="1" applyAlignment="1">
      <alignment horizontal="left" vertical="top" wrapText="1"/>
    </xf>
    <xf numFmtId="0" fontId="4" fillId="3" borderId="4"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4" fillId="2" borderId="5" xfId="0" applyFont="1" applyFill="1" applyBorder="1" applyAlignment="1">
      <alignment horizontal="right" vertical="center" wrapText="1"/>
    </xf>
    <xf numFmtId="49" fontId="13" fillId="2" borderId="0" xfId="0" applyNumberFormat="1" applyFont="1" applyFill="1" applyBorder="1" applyAlignment="1">
      <alignment horizontal="left" vertical="top" wrapText="1"/>
    </xf>
    <xf numFmtId="0" fontId="13" fillId="3" borderId="5" xfId="1" applyNumberFormat="1" applyFont="1" applyFill="1" applyBorder="1" applyAlignment="1">
      <alignment horizontal="center" vertical="center" wrapText="1"/>
    </xf>
    <xf numFmtId="0" fontId="4" fillId="2" borderId="4" xfId="0" applyNumberFormat="1" applyFont="1" applyFill="1" applyBorder="1" applyAlignment="1">
      <alignment horizontal="right" vertical="center" wrapText="1"/>
    </xf>
    <xf numFmtId="49" fontId="4" fillId="2" borderId="4" xfId="0" applyNumberFormat="1" applyFont="1" applyFill="1" applyBorder="1" applyAlignment="1">
      <alignment horizontal="right" vertical="center" wrapText="1"/>
    </xf>
    <xf numFmtId="0" fontId="9" fillId="0" borderId="0" xfId="0" applyFont="1" applyAlignment="1">
      <alignment vertical="center" wrapText="1"/>
    </xf>
    <xf numFmtId="0" fontId="9" fillId="2" borderId="0" xfId="0" applyFont="1" applyFill="1" applyAlignment="1">
      <alignment wrapText="1"/>
    </xf>
    <xf numFmtId="49" fontId="13" fillId="2" borderId="3" xfId="0" applyNumberFormat="1" applyFont="1" applyFill="1" applyBorder="1" applyAlignment="1">
      <alignment horizontal="left" vertical="center" wrapText="1"/>
    </xf>
    <xf numFmtId="49" fontId="13" fillId="3" borderId="5" xfId="0" applyNumberFormat="1" applyFont="1" applyFill="1" applyBorder="1" applyAlignment="1">
      <alignment horizontal="center" vertical="center" wrapText="1"/>
    </xf>
    <xf numFmtId="0" fontId="4" fillId="2" borderId="0" xfId="0" applyNumberFormat="1" applyFont="1" applyFill="1" applyBorder="1" applyAlignment="1">
      <alignment horizontal="right" vertical="center"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4" xfId="0" applyFont="1" applyFill="1" applyBorder="1" applyAlignment="1">
      <alignment vertical="top" wrapText="1"/>
    </xf>
    <xf numFmtId="0" fontId="4" fillId="0" borderId="0" xfId="0" applyFont="1" applyAlignment="1">
      <alignment vertical="top" wrapText="1"/>
    </xf>
    <xf numFmtId="0" fontId="4" fillId="0" borderId="0" xfId="0" applyFont="1" applyAlignment="1">
      <alignment wrapText="1"/>
    </xf>
    <xf numFmtId="0" fontId="4" fillId="0" borderId="0" xfId="0" applyFont="1" applyAlignment="1">
      <alignment wrapText="1"/>
    </xf>
    <xf numFmtId="0" fontId="4" fillId="2" borderId="0" xfId="0" applyFont="1" applyFill="1" applyAlignment="1">
      <alignment vertical="center" wrapText="1"/>
    </xf>
    <xf numFmtId="0" fontId="8" fillId="0" borderId="0" xfId="0" applyFont="1" applyFill="1" applyAlignment="1">
      <alignment horizontal="center" vertical="center" wrapText="1"/>
    </xf>
    <xf numFmtId="0" fontId="4" fillId="0" borderId="0" xfId="0" applyFont="1" applyFill="1" applyAlignment="1">
      <alignment vertical="distributed" wrapText="1"/>
    </xf>
    <xf numFmtId="0" fontId="4" fillId="0" borderId="0" xfId="0" applyFont="1" applyAlignment="1">
      <alignment vertical="top" wrapText="1"/>
    </xf>
    <xf numFmtId="0" fontId="17" fillId="0" borderId="0" xfId="0" applyFont="1" applyAlignment="1">
      <alignment vertical="top" wrapText="1"/>
    </xf>
    <xf numFmtId="164" fontId="9" fillId="0" borderId="0" xfId="0" applyNumberFormat="1" applyFont="1" applyFill="1" applyAlignment="1">
      <alignment horizontal="right" vertical="top" wrapText="1"/>
    </xf>
    <xf numFmtId="0" fontId="9" fillId="0" borderId="0" xfId="0" applyFont="1" applyFill="1" applyAlignment="1">
      <alignment horizontal="right" vertical="top" wrapText="1"/>
    </xf>
    <xf numFmtId="0" fontId="19" fillId="0" borderId="0" xfId="0" applyFont="1" applyAlignment="1">
      <alignment vertical="top" wrapText="1"/>
    </xf>
    <xf numFmtId="0" fontId="10" fillId="3" borderId="6" xfId="0" applyFont="1" applyFill="1" applyBorder="1" applyAlignment="1">
      <alignment horizontal="left" vertical="center" wrapText="1"/>
    </xf>
    <xf numFmtId="0" fontId="9" fillId="2" borderId="0" xfId="0" applyFont="1" applyFill="1" applyAlignment="1">
      <alignment horizontal="left" vertical="center" wrapText="1" indent="1"/>
    </xf>
    <xf numFmtId="0" fontId="21" fillId="0" borderId="0" xfId="0" applyFont="1" applyFill="1" applyAlignment="1">
      <alignment vertical="distributed" wrapText="1"/>
    </xf>
    <xf numFmtId="164" fontId="18" fillId="3" borderId="0" xfId="0" applyNumberFormat="1" applyFont="1" applyFill="1" applyAlignment="1">
      <alignment vertical="center" wrapText="1"/>
    </xf>
    <xf numFmtId="0" fontId="9" fillId="0" borderId="0" xfId="0" applyFont="1" applyAlignment="1">
      <alignment vertical="distributed" wrapText="1"/>
    </xf>
    <xf numFmtId="0" fontId="23" fillId="3" borderId="0" xfId="0" applyFont="1" applyFill="1" applyAlignment="1">
      <alignment horizontal="center" vertical="center" wrapText="1"/>
    </xf>
    <xf numFmtId="0" fontId="23" fillId="2" borderId="0" xfId="0" applyFont="1" applyFill="1" applyAlignment="1">
      <alignment horizontal="center" vertical="center" wrapText="1"/>
    </xf>
    <xf numFmtId="0" fontId="23" fillId="0" borderId="0" xfId="0" applyFont="1" applyAlignment="1">
      <alignment vertical="center" wrapText="1"/>
    </xf>
    <xf numFmtId="0" fontId="23" fillId="0" borderId="0" xfId="0" applyFont="1" applyFill="1" applyAlignment="1">
      <alignment vertical="top" wrapText="1"/>
    </xf>
    <xf numFmtId="0" fontId="9" fillId="2" borderId="0" xfId="0" applyFont="1" applyFill="1" applyAlignment="1">
      <alignment horizontal="left" wrapText="1" indent="1"/>
    </xf>
    <xf numFmtId="0" fontId="24" fillId="0" borderId="0" xfId="0" applyFont="1" applyAlignment="1">
      <alignment vertical="distributed" wrapText="1"/>
    </xf>
    <xf numFmtId="0" fontId="23" fillId="0" borderId="0" xfId="0" applyFont="1" applyAlignment="1">
      <alignment vertical="distributed" wrapText="1"/>
    </xf>
    <xf numFmtId="0" fontId="10" fillId="2" borderId="9" xfId="0" applyFont="1" applyFill="1" applyBorder="1" applyAlignment="1">
      <alignment horizontal="left" vertical="center" wrapText="1"/>
    </xf>
    <xf numFmtId="49" fontId="10" fillId="3" borderId="6" xfId="0" applyNumberFormat="1" applyFont="1" applyFill="1" applyBorder="1" applyAlignment="1">
      <alignment horizontal="left" vertical="center" wrapText="1"/>
    </xf>
    <xf numFmtId="0" fontId="25" fillId="0" borderId="0" xfId="0" applyFont="1" applyFill="1" applyAlignment="1">
      <alignment vertical="top" wrapText="1"/>
    </xf>
    <xf numFmtId="49" fontId="9" fillId="2" borderId="0" xfId="0" applyNumberFormat="1" applyFont="1" applyFill="1" applyAlignment="1">
      <alignment horizontal="right" vertical="center" wrapText="1" indent="1"/>
    </xf>
    <xf numFmtId="164" fontId="8" fillId="3" borderId="0" xfId="0" applyNumberFormat="1" applyFont="1" applyFill="1" applyAlignment="1">
      <alignment horizontal="center" vertical="center" wrapText="1"/>
    </xf>
    <xf numFmtId="0" fontId="9" fillId="3" borderId="0" xfId="0" applyNumberFormat="1" applyFont="1" applyFill="1" applyAlignment="1">
      <alignment horizontal="center" vertical="center" wrapText="1"/>
    </xf>
    <xf numFmtId="0" fontId="4" fillId="3" borderId="0" xfId="0" applyNumberFormat="1" applyFont="1" applyFill="1" applyAlignment="1">
      <alignment horizontal="center" vertical="center" wrapText="1"/>
    </xf>
    <xf numFmtId="0" fontId="11" fillId="3" borderId="0" xfId="0" applyFont="1" applyFill="1" applyAlignment="1">
      <alignment horizontal="right" vertical="center" wrapText="1"/>
    </xf>
    <xf numFmtId="164" fontId="7" fillId="9" borderId="0" xfId="0" applyNumberFormat="1" applyFont="1" applyFill="1" applyAlignment="1">
      <alignment horizontal="center" vertical="center" wrapText="1"/>
    </xf>
    <xf numFmtId="0" fontId="4" fillId="0" borderId="0" xfId="0" applyFont="1" applyAlignment="1">
      <alignment vertical="top" wrapText="1"/>
    </xf>
    <xf numFmtId="0" fontId="4" fillId="0" borderId="0" xfId="0" applyFont="1" applyAlignment="1">
      <alignment vertical="center" wrapText="1"/>
    </xf>
    <xf numFmtId="0" fontId="9" fillId="2" borderId="0" xfId="0" applyFont="1" applyFill="1" applyBorder="1" applyAlignment="1">
      <alignment horizontal="left" vertical="center" wrapText="1"/>
    </xf>
    <xf numFmtId="0" fontId="9" fillId="2" borderId="0" xfId="0" applyFont="1" applyFill="1" applyAlignment="1">
      <alignment horizontal="left" wrapText="1"/>
    </xf>
    <xf numFmtId="0" fontId="10" fillId="0" borderId="11"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9" fillId="2" borderId="0" xfId="0" applyFont="1" applyFill="1" applyAlignment="1">
      <alignment vertical="top"/>
    </xf>
    <xf numFmtId="0" fontId="4" fillId="0" borderId="0" xfId="0" applyFont="1" applyAlignment="1">
      <alignment vertical="top"/>
    </xf>
    <xf numFmtId="0" fontId="10" fillId="3" borderId="6" xfId="0" applyFont="1" applyFill="1" applyBorder="1" applyAlignment="1" applyProtection="1">
      <alignment horizontal="left" vertical="center" wrapText="1"/>
      <protection locked="0"/>
    </xf>
    <xf numFmtId="0" fontId="10" fillId="3" borderId="10" xfId="0" applyFont="1" applyFill="1" applyBorder="1" applyAlignment="1" applyProtection="1">
      <alignment horizontal="left" vertical="center" wrapText="1"/>
      <protection locked="0"/>
    </xf>
    <xf numFmtId="0" fontId="10" fillId="3" borderId="12" xfId="0" applyFont="1" applyFill="1" applyBorder="1" applyAlignment="1" applyProtection="1">
      <alignment horizontal="left" vertical="center" wrapText="1"/>
      <protection locked="0"/>
    </xf>
    <xf numFmtId="0" fontId="10" fillId="2" borderId="9" xfId="0" applyFont="1" applyFill="1" applyBorder="1" applyAlignment="1" applyProtection="1">
      <alignment horizontal="left" vertical="center" wrapText="1"/>
      <protection locked="0"/>
    </xf>
    <xf numFmtId="0" fontId="10" fillId="2" borderId="7" xfId="0" applyFont="1" applyFill="1" applyBorder="1" applyAlignment="1" applyProtection="1">
      <alignment horizontal="left" vertical="center" wrapText="1"/>
      <protection locked="0"/>
    </xf>
    <xf numFmtId="0" fontId="10" fillId="3" borderId="6" xfId="0" applyFont="1" applyFill="1" applyBorder="1" applyAlignment="1" applyProtection="1">
      <alignment horizontal="left" wrapText="1"/>
      <protection locked="0"/>
    </xf>
    <xf numFmtId="0" fontId="9" fillId="3" borderId="3"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9" fillId="2" borderId="3" xfId="0" applyFont="1" applyFill="1" applyBorder="1" applyAlignment="1" applyProtection="1">
      <alignment vertical="center" wrapText="1"/>
      <protection locked="0"/>
    </xf>
    <xf numFmtId="0" fontId="4" fillId="3" borderId="3" xfId="0" applyFont="1" applyFill="1" applyBorder="1" applyAlignment="1" applyProtection="1">
      <alignment vertical="center" wrapText="1"/>
      <protection locked="0"/>
    </xf>
    <xf numFmtId="164" fontId="9" fillId="3" borderId="3" xfId="0" applyNumberFormat="1" applyFont="1" applyFill="1" applyBorder="1" applyAlignment="1" applyProtection="1">
      <alignment horizontal="center" vertical="center" wrapText="1"/>
      <protection locked="0"/>
    </xf>
    <xf numFmtId="164" fontId="9" fillId="2" borderId="3" xfId="0" applyNumberFormat="1" applyFont="1" applyFill="1" applyBorder="1" applyAlignment="1" applyProtection="1">
      <alignment horizontal="center" vertical="center" wrapText="1"/>
      <protection locked="0"/>
    </xf>
    <xf numFmtId="0" fontId="9" fillId="2" borderId="0" xfId="0" applyFont="1" applyFill="1" applyAlignment="1" applyProtection="1">
      <alignment vertical="center" wrapText="1"/>
      <protection locked="0"/>
    </xf>
    <xf numFmtId="0" fontId="4" fillId="3" borderId="0" xfId="0" applyFont="1" applyFill="1" applyAlignment="1" applyProtection="1">
      <alignment vertical="center" wrapText="1"/>
      <protection locked="0"/>
    </xf>
    <xf numFmtId="0" fontId="9" fillId="2" borderId="0" xfId="0" applyFont="1" applyFill="1" applyAlignment="1" applyProtection="1">
      <alignment horizontal="center" vertical="center" wrapText="1"/>
      <protection locked="0"/>
    </xf>
    <xf numFmtId="164" fontId="9" fillId="3" borderId="0" xfId="0" applyNumberFormat="1" applyFont="1" applyFill="1" applyAlignment="1" applyProtection="1">
      <alignment horizontal="center" vertical="center" wrapText="1"/>
      <protection locked="0"/>
    </xf>
    <xf numFmtId="164" fontId="9" fillId="2" borderId="0" xfId="0" applyNumberFormat="1" applyFont="1" applyFill="1" applyAlignment="1" applyProtection="1">
      <alignment horizontal="center" vertical="center" wrapText="1"/>
      <protection locked="0"/>
    </xf>
    <xf numFmtId="0" fontId="26" fillId="4" borderId="16" xfId="0" applyFont="1" applyFill="1" applyBorder="1" applyAlignment="1">
      <alignment horizontal="center" vertical="center" wrapText="1"/>
    </xf>
    <xf numFmtId="164" fontId="9" fillId="2" borderId="0" xfId="0" applyNumberFormat="1" applyFont="1" applyFill="1" applyAlignment="1">
      <alignment horizontal="center" vertical="center" wrapText="1"/>
    </xf>
    <xf numFmtId="164" fontId="4" fillId="3" borderId="0" xfId="0" applyNumberFormat="1" applyFont="1" applyFill="1" applyAlignment="1">
      <alignment horizontal="center" vertical="center" wrapText="1"/>
    </xf>
    <xf numFmtId="0" fontId="26" fillId="12" borderId="16" xfId="0" applyFont="1" applyFill="1" applyBorder="1" applyAlignment="1">
      <alignment horizontal="center" vertical="center" wrapText="1"/>
    </xf>
    <xf numFmtId="0" fontId="28" fillId="0" borderId="0" xfId="0" applyFont="1" applyFill="1" applyBorder="1" applyAlignment="1">
      <alignment horizontal="left" vertical="center" wrapText="1" indent="1"/>
    </xf>
    <xf numFmtId="0" fontId="31" fillId="0" borderId="0" xfId="0" applyFont="1" applyFill="1" applyBorder="1" applyAlignment="1">
      <alignment horizontal="left" vertical="center" wrapText="1" indent="1"/>
    </xf>
    <xf numFmtId="0" fontId="32" fillId="0" borderId="0" xfId="0" applyFont="1" applyFill="1" applyBorder="1" applyAlignment="1">
      <alignment horizontal="left" vertical="center" wrapText="1" indent="1"/>
    </xf>
    <xf numFmtId="0" fontId="33" fillId="0" borderId="0" xfId="0" applyFont="1" applyFill="1" applyBorder="1" applyAlignment="1">
      <alignment vertical="top" wrapText="1"/>
    </xf>
    <xf numFmtId="0" fontId="33" fillId="0" borderId="0" xfId="0" applyFont="1" applyFill="1" applyBorder="1" applyAlignment="1">
      <alignment vertical="center" wrapText="1"/>
    </xf>
    <xf numFmtId="0" fontId="34" fillId="0" borderId="0" xfId="0" applyFont="1" applyFill="1" applyBorder="1" applyAlignment="1">
      <alignment vertical="center"/>
    </xf>
    <xf numFmtId="0" fontId="0" fillId="0" borderId="0" xfId="0" applyFill="1" applyBorder="1" applyAlignment="1">
      <alignment horizontal="left" wrapText="1" indent="1"/>
    </xf>
    <xf numFmtId="0" fontId="29" fillId="13" borderId="0" xfId="0" applyFont="1" applyFill="1" applyBorder="1" applyAlignment="1">
      <alignment horizontal="left" vertical="center" wrapText="1" indent="1"/>
    </xf>
    <xf numFmtId="0" fontId="1" fillId="13" borderId="0" xfId="0" applyFont="1" applyFill="1" applyBorder="1" applyAlignment="1">
      <alignment horizontal="left" vertical="center" wrapText="1" indent="1"/>
    </xf>
    <xf numFmtId="0" fontId="1" fillId="13" borderId="0" xfId="0" applyFont="1" applyFill="1" applyBorder="1" applyAlignment="1">
      <alignment horizontal="left" vertical="top" wrapText="1" indent="1"/>
    </xf>
    <xf numFmtId="0" fontId="35" fillId="13" borderId="0" xfId="0" applyFont="1" applyFill="1" applyBorder="1" applyAlignment="1">
      <alignment horizontal="left" vertical="center" wrapText="1" indent="1"/>
    </xf>
    <xf numFmtId="0" fontId="36" fillId="13" borderId="0" xfId="0" applyFont="1" applyFill="1" applyBorder="1" applyAlignment="1">
      <alignment vertical="top" wrapText="1"/>
    </xf>
    <xf numFmtId="0" fontId="0" fillId="0" borderId="0" xfId="0" applyFill="1"/>
    <xf numFmtId="0" fontId="0" fillId="0" borderId="0" xfId="0" applyFill="1" applyBorder="1"/>
    <xf numFmtId="0" fontId="38" fillId="0" borderId="0" xfId="0" applyFont="1" applyFill="1" applyAlignment="1"/>
    <xf numFmtId="0" fontId="31" fillId="0" borderId="0" xfId="0" applyFont="1" applyFill="1" applyBorder="1" applyAlignment="1">
      <alignment horizontal="left" vertical="center" wrapText="1"/>
    </xf>
    <xf numFmtId="0" fontId="38" fillId="0" borderId="0" xfId="0" applyFont="1" applyFill="1" applyAlignment="1">
      <alignment horizontal="left" vertical="center" indent="1"/>
    </xf>
    <xf numFmtId="0" fontId="0" fillId="0" borderId="0" xfId="0" applyFill="1" applyAlignment="1">
      <alignment horizontal="left" indent="1"/>
    </xf>
    <xf numFmtId="0" fontId="29" fillId="13" borderId="0" xfId="0" applyFont="1" applyFill="1" applyBorder="1" applyAlignment="1">
      <alignment horizontal="left" vertical="top" wrapText="1" indent="1"/>
    </xf>
    <xf numFmtId="0" fontId="0" fillId="13" borderId="0" xfId="0" applyFill="1" applyBorder="1" applyAlignment="1">
      <alignment horizontal="left" wrapText="1" indent="1"/>
    </xf>
    <xf numFmtId="0" fontId="37" fillId="13" borderId="0" xfId="0" applyFont="1" applyFill="1" applyBorder="1" applyAlignment="1">
      <alignment horizontal="right" wrapText="1" indent="4"/>
    </xf>
    <xf numFmtId="0" fontId="30" fillId="13" borderId="0" xfId="0" applyFont="1" applyFill="1" applyBorder="1" applyAlignment="1">
      <alignment horizontal="left" vertical="center" wrapText="1" indent="1"/>
    </xf>
    <xf numFmtId="0" fontId="4" fillId="0" borderId="0" xfId="0" applyFont="1" applyAlignment="1">
      <alignment vertical="top" wrapText="1"/>
    </xf>
    <xf numFmtId="0" fontId="9" fillId="0" borderId="0" xfId="0" applyFont="1" applyAlignment="1">
      <alignment vertical="center" wrapText="1"/>
    </xf>
    <xf numFmtId="0" fontId="4" fillId="0" borderId="0" xfId="0" applyFont="1" applyAlignment="1">
      <alignment vertical="distributed" wrapText="1"/>
    </xf>
    <xf numFmtId="0" fontId="4" fillId="0" borderId="0" xfId="0" applyFont="1" applyAlignment="1">
      <alignment wrapText="1"/>
    </xf>
    <xf numFmtId="0" fontId="4" fillId="0" borderId="0" xfId="0" applyFont="1" applyAlignment="1">
      <alignment vertical="top" wrapText="1"/>
    </xf>
    <xf numFmtId="0" fontId="10" fillId="0" borderId="0" xfId="0" applyFont="1" applyFill="1" applyAlignment="1">
      <alignment wrapText="1"/>
    </xf>
    <xf numFmtId="0" fontId="4" fillId="0" borderId="0" xfId="0" applyFont="1" applyFill="1" applyAlignment="1">
      <alignment horizontal="center" wrapText="1"/>
    </xf>
    <xf numFmtId="164" fontId="10" fillId="0" borderId="0" xfId="0" applyNumberFormat="1" applyFont="1" applyFill="1" applyAlignment="1">
      <alignment horizontal="center" wrapText="1"/>
    </xf>
    <xf numFmtId="0" fontId="9" fillId="2" borderId="0" xfId="0" applyFont="1" applyFill="1" applyAlignment="1">
      <alignment horizontal="center" wrapText="1"/>
    </xf>
    <xf numFmtId="164" fontId="10" fillId="3" borderId="0" xfId="0" applyNumberFormat="1" applyFont="1" applyFill="1" applyAlignment="1">
      <alignment horizontal="center" wrapText="1"/>
    </xf>
    <xf numFmtId="49" fontId="13" fillId="2" borderId="22" xfId="0" applyNumberFormat="1" applyFont="1" applyFill="1" applyBorder="1" applyAlignment="1">
      <alignment vertical="top" wrapText="1"/>
    </xf>
    <xf numFmtId="49" fontId="13" fillId="2" borderId="17" xfId="0" applyNumberFormat="1" applyFont="1" applyFill="1" applyBorder="1" applyAlignment="1">
      <alignment vertical="top" wrapText="1"/>
    </xf>
    <xf numFmtId="49" fontId="13" fillId="2" borderId="19" xfId="0" applyNumberFormat="1" applyFont="1" applyFill="1" applyBorder="1" applyAlignment="1">
      <alignment vertical="top" wrapText="1"/>
    </xf>
    <xf numFmtId="49" fontId="13" fillId="2" borderId="23" xfId="0" applyNumberFormat="1" applyFont="1" applyFill="1" applyBorder="1" applyAlignment="1">
      <alignment horizontal="left" vertical="top" wrapText="1"/>
    </xf>
    <xf numFmtId="0" fontId="4" fillId="3"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49" fontId="13" fillId="2" borderId="26" xfId="0" applyNumberFormat="1" applyFont="1" applyFill="1" applyBorder="1" applyAlignment="1">
      <alignment horizontal="left" vertical="top" wrapText="1"/>
    </xf>
    <xf numFmtId="0" fontId="4" fillId="0" borderId="0" xfId="0" applyFont="1" applyFill="1" applyAlignment="1">
      <alignment wrapText="1"/>
    </xf>
    <xf numFmtId="164" fontId="10" fillId="0" borderId="0" xfId="0" applyNumberFormat="1" applyFont="1" applyFill="1" applyAlignment="1">
      <alignment horizontal="right" wrapText="1"/>
    </xf>
    <xf numFmtId="0" fontId="41" fillId="13" borderId="0" xfId="0" applyFont="1" applyFill="1" applyBorder="1" applyAlignment="1">
      <alignment horizontal="left" vertical="top" wrapText="1" indent="1"/>
    </xf>
    <xf numFmtId="0" fontId="4" fillId="0" borderId="0" xfId="0" applyFont="1" applyAlignment="1">
      <alignment vertical="top" wrapText="1"/>
    </xf>
    <xf numFmtId="0" fontId="9" fillId="2" borderId="0" xfId="0" applyFont="1" applyFill="1" applyAlignment="1">
      <alignment horizontal="left" vertical="center" wrapText="1"/>
    </xf>
    <xf numFmtId="0" fontId="4" fillId="2" borderId="0" xfId="0" applyFont="1" applyFill="1" applyAlignment="1">
      <alignment vertical="top" wrapText="1"/>
    </xf>
    <xf numFmtId="0" fontId="9" fillId="2" borderId="5" xfId="0" applyFont="1" applyFill="1" applyBorder="1" applyAlignment="1">
      <alignment wrapText="1"/>
    </xf>
    <xf numFmtId="0" fontId="9" fillId="2" borderId="0" xfId="0" applyFont="1" applyFill="1" applyAlignment="1">
      <alignment vertical="center" wrapText="1"/>
    </xf>
    <xf numFmtId="0" fontId="9" fillId="0" borderId="0" xfId="0" applyFont="1" applyAlignment="1">
      <alignment vertical="center" wrapText="1"/>
    </xf>
    <xf numFmtId="49" fontId="11" fillId="0" borderId="0" xfId="0" applyNumberFormat="1" applyFont="1" applyFill="1" applyAlignment="1">
      <alignment horizontal="left" vertical="center" wrapText="1"/>
    </xf>
    <xf numFmtId="49" fontId="20" fillId="10" borderId="0" xfId="0" applyNumberFormat="1" applyFont="1" applyFill="1" applyAlignment="1">
      <alignment vertical="center" wrapText="1"/>
    </xf>
    <xf numFmtId="49" fontId="13" fillId="2" borderId="5" xfId="0" applyNumberFormat="1" applyFont="1" applyFill="1" applyBorder="1" applyAlignment="1">
      <alignment horizontal="left" vertical="top" wrapText="1"/>
    </xf>
    <xf numFmtId="49" fontId="13" fillId="2" borderId="24" xfId="0" applyNumberFormat="1" applyFont="1" applyFill="1" applyBorder="1" applyAlignment="1">
      <alignment horizontal="left" vertical="top" wrapText="1"/>
    </xf>
    <xf numFmtId="49" fontId="13" fillId="2" borderId="25" xfId="0" applyNumberFormat="1" applyFont="1" applyFill="1" applyBorder="1" applyAlignment="1">
      <alignment horizontal="left" vertical="top" wrapText="1"/>
    </xf>
    <xf numFmtId="49" fontId="13" fillId="2" borderId="17" xfId="0" applyNumberFormat="1" applyFont="1" applyFill="1" applyBorder="1" applyAlignment="1">
      <alignment horizontal="left" vertical="top" wrapText="1"/>
    </xf>
    <xf numFmtId="49" fontId="13" fillId="2" borderId="19" xfId="0" applyNumberFormat="1" applyFont="1" applyFill="1" applyBorder="1" applyAlignment="1">
      <alignment horizontal="left" vertical="top" wrapText="1"/>
    </xf>
    <xf numFmtId="0" fontId="3" fillId="4" borderId="0" xfId="0" applyFont="1" applyFill="1" applyAlignment="1">
      <alignment vertical="top" wrapText="1"/>
    </xf>
    <xf numFmtId="0" fontId="2" fillId="4" borderId="0" xfId="0" applyFont="1" applyFill="1" applyAlignment="1">
      <alignment vertical="top" wrapText="1"/>
    </xf>
    <xf numFmtId="0" fontId="4" fillId="0" borderId="0" xfId="0" applyFont="1" applyAlignment="1">
      <alignment vertical="top" wrapText="1"/>
    </xf>
    <xf numFmtId="0" fontId="5" fillId="4" borderId="1" xfId="0" applyFont="1" applyFill="1" applyBorder="1" applyAlignment="1">
      <alignment vertical="top" wrapText="1"/>
    </xf>
    <xf numFmtId="0" fontId="0" fillId="0" borderId="1" xfId="0" applyBorder="1" applyAlignment="1">
      <alignment vertical="top" wrapText="1"/>
    </xf>
    <xf numFmtId="0" fontId="4" fillId="0" borderId="1" xfId="0" applyFont="1" applyBorder="1" applyAlignment="1">
      <alignment horizontal="right" vertical="top" wrapText="1"/>
    </xf>
    <xf numFmtId="0" fontId="0" fillId="0" borderId="1" xfId="0" applyBorder="1" applyAlignment="1">
      <alignment horizontal="right" vertical="top" wrapText="1"/>
    </xf>
    <xf numFmtId="0" fontId="4" fillId="0" borderId="0" xfId="0" applyFont="1" applyAlignment="1">
      <alignment horizontal="left" vertical="top" wrapText="1"/>
    </xf>
    <xf numFmtId="0" fontId="4" fillId="0" borderId="0" xfId="0" applyFont="1" applyAlignment="1">
      <alignment horizontal="right" vertical="top" wrapText="1"/>
    </xf>
    <xf numFmtId="0" fontId="4" fillId="0" borderId="0" xfId="0" applyFont="1" applyAlignment="1">
      <alignment horizontal="right" wrapText="1"/>
    </xf>
    <xf numFmtId="0" fontId="5" fillId="4" borderId="2" xfId="0" applyFont="1" applyFill="1" applyBorder="1" applyAlignment="1">
      <alignment vertical="top" wrapText="1"/>
    </xf>
    <xf numFmtId="0" fontId="4" fillId="0" borderId="2" xfId="0" applyFont="1" applyBorder="1" applyAlignment="1">
      <alignment vertical="top" wrapText="1"/>
    </xf>
    <xf numFmtId="0" fontId="9" fillId="2" borderId="0" xfId="0" applyFont="1" applyFill="1" applyAlignment="1">
      <alignment horizontal="left" vertical="center" wrapText="1"/>
    </xf>
    <xf numFmtId="0" fontId="9" fillId="0" borderId="0" xfId="0" applyFont="1" applyAlignment="1">
      <alignment horizontal="left" vertical="center" wrapText="1"/>
    </xf>
    <xf numFmtId="0" fontId="26" fillId="12" borderId="14" xfId="0" applyFont="1" applyFill="1" applyBorder="1" applyAlignment="1">
      <alignment vertical="center" wrapText="1"/>
    </xf>
    <xf numFmtId="0" fontId="27" fillId="12" borderId="15" xfId="0" applyFont="1" applyFill="1" applyBorder="1" applyAlignment="1">
      <alignment vertical="center" wrapText="1"/>
    </xf>
    <xf numFmtId="0" fontId="20" fillId="11" borderId="0" xfId="0" applyFont="1" applyFill="1" applyAlignment="1">
      <alignment vertical="distributed" wrapText="1"/>
    </xf>
    <xf numFmtId="0" fontId="21" fillId="11" borderId="0" xfId="0" applyFont="1" applyFill="1" applyAlignment="1">
      <alignment vertical="distributed" wrapText="1"/>
    </xf>
    <xf numFmtId="0" fontId="8" fillId="2" borderId="0" xfId="0" applyFont="1" applyFill="1" applyAlignment="1">
      <alignment vertical="top" wrapText="1"/>
    </xf>
    <xf numFmtId="0" fontId="22" fillId="2" borderId="0" xfId="0" applyFont="1" applyFill="1" applyAlignment="1">
      <alignment horizontal="left" vertical="center" wrapText="1"/>
    </xf>
    <xf numFmtId="0" fontId="23" fillId="0" borderId="0" xfId="0" applyFont="1" applyAlignment="1">
      <alignment horizontal="left" vertical="center" wrapText="1"/>
    </xf>
    <xf numFmtId="0" fontId="4" fillId="2" borderId="0" xfId="0" applyFont="1" applyFill="1" applyAlignment="1">
      <alignment vertical="top" wrapText="1"/>
    </xf>
    <xf numFmtId="0" fontId="10" fillId="3" borderId="7" xfId="0" applyFont="1" applyFill="1" applyBorder="1" applyAlignment="1" applyProtection="1">
      <alignment horizontal="left" wrapText="1"/>
      <protection locked="0"/>
    </xf>
    <xf numFmtId="0" fontId="0" fillId="0" borderId="8" xfId="0" applyBorder="1" applyAlignment="1">
      <alignment horizontal="left" wrapText="1"/>
    </xf>
    <xf numFmtId="0" fontId="0" fillId="0" borderId="9" xfId="0" applyBorder="1" applyAlignment="1">
      <alignment horizontal="left" wrapText="1"/>
    </xf>
    <xf numFmtId="0" fontId="9" fillId="2" borderId="3" xfId="0" applyFont="1" applyFill="1" applyBorder="1" applyAlignment="1">
      <alignment wrapText="1"/>
    </xf>
    <xf numFmtId="0" fontId="9" fillId="0" borderId="3" xfId="0" applyFont="1" applyBorder="1" applyAlignment="1">
      <alignment wrapText="1"/>
    </xf>
    <xf numFmtId="0" fontId="9" fillId="2" borderId="4" xfId="0" applyFont="1" applyFill="1" applyBorder="1" applyAlignment="1">
      <alignment wrapText="1"/>
    </xf>
    <xf numFmtId="0" fontId="9" fillId="0" borderId="4" xfId="0" applyFont="1" applyBorder="1" applyAlignment="1">
      <alignment wrapText="1"/>
    </xf>
    <xf numFmtId="0" fontId="7" fillId="11" borderId="0" xfId="0" applyFont="1" applyFill="1" applyBorder="1" applyAlignment="1">
      <alignment vertical="center" wrapText="1"/>
    </xf>
    <xf numFmtId="0" fontId="14" fillId="11" borderId="0" xfId="0" applyFont="1" applyFill="1" applyBorder="1" applyAlignment="1">
      <alignment vertical="center" wrapText="1"/>
    </xf>
    <xf numFmtId="0" fontId="14" fillId="11" borderId="0" xfId="0" applyFont="1" applyFill="1" applyBorder="1" applyAlignment="1">
      <alignment wrapText="1"/>
    </xf>
    <xf numFmtId="0" fontId="9" fillId="0" borderId="7" xfId="0" applyFont="1" applyBorder="1" applyAlignment="1" applyProtection="1">
      <alignment vertical="top" wrapText="1"/>
      <protection locked="0"/>
    </xf>
    <xf numFmtId="0" fontId="9" fillId="0" borderId="8" xfId="0" applyFont="1" applyBorder="1" applyAlignment="1" applyProtection="1">
      <alignment vertical="top" wrapText="1"/>
      <protection locked="0"/>
    </xf>
    <xf numFmtId="0" fontId="9" fillId="0" borderId="9" xfId="0" applyFont="1" applyBorder="1" applyAlignment="1" applyProtection="1">
      <alignment vertical="top" wrapText="1"/>
      <protection locked="0"/>
    </xf>
    <xf numFmtId="0" fontId="8" fillId="2" borderId="0" xfId="0" applyFont="1" applyFill="1" applyAlignment="1">
      <alignment wrapText="1"/>
    </xf>
    <xf numFmtId="0" fontId="4" fillId="0" borderId="0" xfId="0" applyFont="1" applyAlignment="1">
      <alignment wrapText="1"/>
    </xf>
    <xf numFmtId="0" fontId="9" fillId="2" borderId="5" xfId="0" applyFont="1" applyFill="1" applyBorder="1" applyAlignment="1">
      <alignment wrapText="1"/>
    </xf>
    <xf numFmtId="0" fontId="9" fillId="0" borderId="5" xfId="0" applyFont="1" applyBorder="1" applyAlignment="1">
      <alignment wrapText="1"/>
    </xf>
    <xf numFmtId="0" fontId="9" fillId="2" borderId="0" xfId="0" applyFont="1" applyFill="1" applyAlignment="1">
      <alignment vertical="center" wrapText="1"/>
    </xf>
    <xf numFmtId="0" fontId="9" fillId="0" borderId="0" xfId="0" applyFont="1" applyAlignment="1">
      <alignment vertical="center" wrapText="1"/>
    </xf>
    <xf numFmtId="0" fontId="8" fillId="3" borderId="0" xfId="0" applyFont="1" applyFill="1" applyAlignment="1">
      <alignment vertical="top" wrapText="1"/>
    </xf>
    <xf numFmtId="0" fontId="8" fillId="2" borderId="0" xfId="0" applyFont="1" applyFill="1" applyAlignment="1">
      <alignment vertical="distributed" wrapText="1"/>
    </xf>
    <xf numFmtId="0" fontId="4" fillId="0" borderId="0" xfId="0" applyFont="1" applyAlignment="1">
      <alignment vertical="distributed" wrapText="1"/>
    </xf>
    <xf numFmtId="0" fontId="8" fillId="3" borderId="0" xfId="0" applyFont="1" applyFill="1" applyAlignment="1">
      <alignment vertical="distributed" wrapText="1"/>
    </xf>
    <xf numFmtId="0" fontId="4" fillId="3" borderId="0" xfId="0" applyFont="1" applyFill="1" applyAlignment="1">
      <alignment vertical="distributed" wrapText="1"/>
    </xf>
    <xf numFmtId="0" fontId="20" fillId="11" borderId="0" xfId="0" applyFont="1" applyFill="1" applyAlignment="1">
      <alignment vertical="center" wrapText="1"/>
    </xf>
    <xf numFmtId="0" fontId="21" fillId="11" borderId="0" xfId="0" applyFont="1" applyFill="1" applyAlignment="1">
      <alignment vertical="center" wrapText="1"/>
    </xf>
    <xf numFmtId="0" fontId="21" fillId="11" borderId="0" xfId="0" applyFont="1" applyFill="1" applyAlignment="1">
      <alignment wrapText="1"/>
    </xf>
    <xf numFmtId="0" fontId="9" fillId="2" borderId="3" xfId="0" applyFont="1" applyFill="1" applyBorder="1" applyAlignment="1">
      <alignment vertical="center" wrapText="1"/>
    </xf>
    <xf numFmtId="0" fontId="9" fillId="0" borderId="3" xfId="0" applyFont="1" applyBorder="1" applyAlignment="1">
      <alignment vertical="center" wrapText="1"/>
    </xf>
    <xf numFmtId="0" fontId="9" fillId="2" borderId="4" xfId="0" applyFont="1" applyFill="1" applyBorder="1" applyAlignment="1">
      <alignment vertical="center" wrapText="1"/>
    </xf>
    <xf numFmtId="0" fontId="9" fillId="0" borderId="4" xfId="0" applyFont="1" applyBorder="1" applyAlignment="1">
      <alignment vertical="center" wrapText="1"/>
    </xf>
    <xf numFmtId="0" fontId="9" fillId="2" borderId="5" xfId="0" applyFont="1" applyFill="1" applyBorder="1" applyAlignment="1">
      <alignment vertical="center" wrapText="1"/>
    </xf>
    <xf numFmtId="0" fontId="9" fillId="0" borderId="5" xfId="0" applyFont="1" applyBorder="1" applyAlignment="1">
      <alignment vertical="center" wrapText="1"/>
    </xf>
    <xf numFmtId="0" fontId="10" fillId="2" borderId="7" xfId="0" applyFont="1" applyFill="1" applyBorder="1" applyAlignment="1" applyProtection="1">
      <alignment horizontal="left" vertical="top" wrapText="1"/>
      <protection locked="0"/>
    </xf>
    <xf numFmtId="0" fontId="10" fillId="0" borderId="8" xfId="0" applyFont="1" applyBorder="1" applyAlignment="1" applyProtection="1">
      <alignment horizontal="left" vertical="top"/>
      <protection locked="0"/>
    </xf>
    <xf numFmtId="0" fontId="10" fillId="0" borderId="9" xfId="0" applyFont="1" applyBorder="1" applyAlignment="1" applyProtection="1">
      <alignment horizontal="left" vertical="top"/>
      <protection locked="0"/>
    </xf>
    <xf numFmtId="0" fontId="8" fillId="0" borderId="0" xfId="0" applyFont="1" applyFill="1" applyAlignment="1">
      <alignment vertical="center" wrapText="1"/>
    </xf>
    <xf numFmtId="164" fontId="12" fillId="6" borderId="0" xfId="0" applyNumberFormat="1" applyFont="1" applyFill="1" applyAlignment="1">
      <alignment vertical="center" wrapText="1"/>
    </xf>
    <xf numFmtId="0" fontId="12" fillId="6" borderId="0" xfId="0" applyFont="1" applyFill="1" applyAlignment="1">
      <alignment vertical="center" wrapText="1"/>
    </xf>
    <xf numFmtId="164" fontId="12" fillId="7" borderId="0" xfId="0" applyNumberFormat="1" applyFont="1" applyFill="1" applyAlignment="1">
      <alignment vertical="center" wrapText="1"/>
    </xf>
    <xf numFmtId="0" fontId="12" fillId="7" borderId="0" xfId="0" applyFont="1" applyFill="1" applyAlignment="1">
      <alignment vertical="center" wrapText="1"/>
    </xf>
    <xf numFmtId="164" fontId="12" fillId="5" borderId="0" xfId="0" applyNumberFormat="1" applyFont="1" applyFill="1" applyAlignment="1">
      <alignment vertical="center" wrapText="1"/>
    </xf>
    <xf numFmtId="0" fontId="12" fillId="5" borderId="0" xfId="0" applyFont="1" applyFill="1" applyAlignment="1">
      <alignment vertical="center" wrapText="1"/>
    </xf>
    <xf numFmtId="49" fontId="11" fillId="0" borderId="0" xfId="0" applyNumberFormat="1" applyFont="1" applyFill="1" applyAlignment="1">
      <alignment horizontal="left" vertical="center" wrapText="1"/>
    </xf>
    <xf numFmtId="0" fontId="12" fillId="0" borderId="0" xfId="0" applyFont="1" applyAlignment="1">
      <alignment wrapText="1"/>
    </xf>
    <xf numFmtId="49" fontId="8" fillId="0" borderId="0" xfId="0" applyNumberFormat="1" applyFont="1" applyFill="1" applyAlignment="1">
      <alignment vertical="top" wrapText="1"/>
    </xf>
    <xf numFmtId="0" fontId="0" fillId="0" borderId="0" xfId="0" applyFont="1" applyAlignment="1">
      <alignment vertical="top" wrapText="1"/>
    </xf>
    <xf numFmtId="0" fontId="0" fillId="0" borderId="0" xfId="0" applyAlignment="1">
      <alignment wrapText="1"/>
    </xf>
    <xf numFmtId="49" fontId="20" fillId="10" borderId="0" xfId="0" applyNumberFormat="1" applyFont="1" applyFill="1" applyAlignment="1">
      <alignment vertical="center" wrapText="1"/>
    </xf>
    <xf numFmtId="0" fontId="23" fillId="10" borderId="0" xfId="0" applyFont="1" applyFill="1" applyAlignment="1">
      <alignment vertical="center" wrapText="1"/>
    </xf>
    <xf numFmtId="0" fontId="4" fillId="3" borderId="18"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4" fillId="2" borderId="0" xfId="0" applyFont="1" applyFill="1"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4" fillId="3" borderId="2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10" fillId="3" borderId="0" xfId="0" applyFont="1" applyFill="1" applyAlignment="1">
      <alignment wrapText="1"/>
    </xf>
    <xf numFmtId="0" fontId="9" fillId="3" borderId="18"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2" borderId="5" xfId="0" applyFont="1" applyFill="1" applyBorder="1" applyAlignment="1">
      <alignment horizontal="center" vertical="center" wrapText="1"/>
    </xf>
    <xf numFmtId="49" fontId="13" fillId="2" borderId="5" xfId="0" applyNumberFormat="1" applyFont="1" applyFill="1" applyBorder="1" applyAlignment="1">
      <alignment horizontal="left" vertical="top" wrapText="1"/>
    </xf>
    <xf numFmtId="0" fontId="0" fillId="0" borderId="0" xfId="0" applyBorder="1" applyAlignment="1">
      <alignment horizontal="left" vertical="top" wrapText="1"/>
    </xf>
    <xf numFmtId="49" fontId="13" fillId="2" borderId="24" xfId="0" applyNumberFormat="1" applyFont="1" applyFill="1" applyBorder="1" applyAlignment="1">
      <alignment horizontal="left" vertical="top" wrapText="1"/>
    </xf>
    <xf numFmtId="0" fontId="0" fillId="0" borderId="25" xfId="0" applyBorder="1" applyAlignment="1">
      <alignment horizontal="left" vertical="top" wrapText="1"/>
    </xf>
    <xf numFmtId="164" fontId="12" fillId="8" borderId="0" xfId="0" applyNumberFormat="1" applyFont="1" applyFill="1" applyAlignment="1">
      <alignment vertical="center" wrapText="1"/>
    </xf>
    <xf numFmtId="0" fontId="0" fillId="0" borderId="0" xfId="0" applyAlignment="1">
      <alignment vertical="center" wrapText="1"/>
    </xf>
    <xf numFmtId="0" fontId="0" fillId="0" borderId="26" xfId="0" applyBorder="1" applyAlignment="1">
      <alignment horizontal="left" vertical="top" wrapText="1"/>
    </xf>
    <xf numFmtId="0" fontId="20" fillId="10" borderId="0" xfId="0" applyFont="1" applyFill="1" applyAlignment="1">
      <alignment vertical="distributed" wrapText="1"/>
    </xf>
    <xf numFmtId="0" fontId="21" fillId="10" borderId="0" xfId="0" applyFont="1" applyFill="1" applyAlignment="1">
      <alignment vertical="distributed" wrapText="1"/>
    </xf>
    <xf numFmtId="49" fontId="13" fillId="2" borderId="25" xfId="0" applyNumberFormat="1" applyFont="1" applyFill="1" applyBorder="1" applyAlignment="1">
      <alignment horizontal="left" vertical="top" wrapText="1"/>
    </xf>
    <xf numFmtId="49" fontId="13" fillId="2" borderId="17" xfId="0" applyNumberFormat="1" applyFont="1" applyFill="1" applyBorder="1" applyAlignment="1">
      <alignment horizontal="left" vertical="top" wrapText="1"/>
    </xf>
    <xf numFmtId="0" fontId="0" fillId="3" borderId="20" xfId="0" applyFill="1" applyBorder="1" applyAlignment="1">
      <alignment horizontal="center" vertical="center" wrapText="1"/>
    </xf>
    <xf numFmtId="0" fontId="0" fillId="2" borderId="3" xfId="0" applyFill="1" applyBorder="1" applyAlignment="1">
      <alignment horizontal="center" vertical="center" wrapText="1"/>
    </xf>
    <xf numFmtId="49" fontId="13" fillId="2" borderId="22" xfId="0" applyNumberFormat="1" applyFont="1" applyFill="1" applyBorder="1" applyAlignment="1">
      <alignment horizontal="left" vertical="top" wrapText="1"/>
    </xf>
    <xf numFmtId="49" fontId="13" fillId="2" borderId="27" xfId="0" applyNumberFormat="1" applyFont="1" applyFill="1" applyBorder="1" applyAlignment="1">
      <alignment horizontal="left" vertical="top" wrapText="1"/>
    </xf>
    <xf numFmtId="49" fontId="13" fillId="2" borderId="19" xfId="0" applyNumberFormat="1" applyFont="1" applyFill="1" applyBorder="1" applyAlignment="1">
      <alignment horizontal="left" vertical="top" wrapText="1"/>
    </xf>
  </cellXfs>
  <cellStyles count="2">
    <cellStyle name="Komma" xfId="1" builtinId="3"/>
    <cellStyle name="Standard" xfId="0" builtinId="0" customBuiltin="1"/>
  </cellStyles>
  <dxfs count="0"/>
  <tableStyles count="0" defaultTableStyle="TableStyleMedium2" defaultPivotStyle="PivotStyleLight16"/>
  <colors>
    <mruColors>
      <color rgb="FFE844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6" Type="http://schemas.openxmlformats.org/officeDocument/2006/relationships/image" Target="../media/image34.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9.png"/></Relationships>
</file>

<file path=xl/drawings/_rels/drawing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7.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oneCellAnchor>
    <xdr:from>
      <xdr:col>0</xdr:col>
      <xdr:colOff>119063</xdr:colOff>
      <xdr:row>6</xdr:row>
      <xdr:rowOff>23812</xdr:rowOff>
    </xdr:from>
    <xdr:ext cx="6012000" cy="1709098"/>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9063" y="881062"/>
          <a:ext cx="6012000" cy="1709098"/>
        </a:xfrm>
        <a:prstGeom prst="rect">
          <a:avLst/>
        </a:prstGeom>
      </xdr:spPr>
    </xdr:pic>
    <xdr:clientData/>
  </xdr:oneCellAnchor>
  <xdr:oneCellAnchor>
    <xdr:from>
      <xdr:col>0</xdr:col>
      <xdr:colOff>127000</xdr:colOff>
      <xdr:row>14</xdr:row>
      <xdr:rowOff>23813</xdr:rowOff>
    </xdr:from>
    <xdr:ext cx="6012000" cy="1062990"/>
    <xdr:pic>
      <xdr:nvPicPr>
        <xdr:cNvPr id="4" name="Grafik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stretch>
          <a:fillRect/>
        </a:stretch>
      </xdr:blipFill>
      <xdr:spPr>
        <a:xfrm>
          <a:off x="127000" y="2024063"/>
          <a:ext cx="6012000" cy="1062990"/>
        </a:xfrm>
        <a:prstGeom prst="rect">
          <a:avLst/>
        </a:prstGeom>
      </xdr:spPr>
    </xdr:pic>
    <xdr:clientData/>
  </xdr:oneCellAnchor>
  <xdr:oneCellAnchor>
    <xdr:from>
      <xdr:col>0</xdr:col>
      <xdr:colOff>142875</xdr:colOff>
      <xdr:row>17</xdr:row>
      <xdr:rowOff>7938</xdr:rowOff>
    </xdr:from>
    <xdr:ext cx="6012000" cy="1207770"/>
    <xdr:pic>
      <xdr:nvPicPr>
        <xdr:cNvPr id="5" name="Grafik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tretch>
          <a:fillRect/>
        </a:stretch>
      </xdr:blipFill>
      <xdr:spPr>
        <a:xfrm>
          <a:off x="142875" y="2436813"/>
          <a:ext cx="6012000" cy="1207770"/>
        </a:xfrm>
        <a:prstGeom prst="rect">
          <a:avLst/>
        </a:prstGeom>
      </xdr:spPr>
    </xdr:pic>
    <xdr:clientData/>
  </xdr:oneCellAnchor>
  <xdr:oneCellAnchor>
    <xdr:from>
      <xdr:col>0</xdr:col>
      <xdr:colOff>119063</xdr:colOff>
      <xdr:row>20</xdr:row>
      <xdr:rowOff>47625</xdr:rowOff>
    </xdr:from>
    <xdr:ext cx="6012000" cy="817245"/>
    <xdr:pic>
      <xdr:nvPicPr>
        <xdr:cNvPr id="6" name="Grafik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4"/>
        <a:stretch>
          <a:fillRect/>
        </a:stretch>
      </xdr:blipFill>
      <xdr:spPr>
        <a:xfrm>
          <a:off x="119063" y="2905125"/>
          <a:ext cx="6012000" cy="817245"/>
        </a:xfrm>
        <a:prstGeom prst="rect">
          <a:avLst/>
        </a:prstGeom>
      </xdr:spPr>
    </xdr:pic>
    <xdr:clientData/>
  </xdr:oneCellAnchor>
  <xdr:oneCellAnchor>
    <xdr:from>
      <xdr:col>0</xdr:col>
      <xdr:colOff>142875</xdr:colOff>
      <xdr:row>23</xdr:row>
      <xdr:rowOff>39687</xdr:rowOff>
    </xdr:from>
    <xdr:ext cx="6012000" cy="1169035"/>
    <xdr:pic>
      <xdr:nvPicPr>
        <xdr:cNvPr id="7" name="Grafik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5"/>
        <a:stretch>
          <a:fillRect/>
        </a:stretch>
      </xdr:blipFill>
      <xdr:spPr>
        <a:xfrm>
          <a:off x="142875" y="3325812"/>
          <a:ext cx="6012000" cy="1169035"/>
        </a:xfrm>
        <a:prstGeom prst="rect">
          <a:avLst/>
        </a:prstGeom>
      </xdr:spPr>
    </xdr:pic>
    <xdr:clientData/>
  </xdr:oneCellAnchor>
  <xdr:oneCellAnchor>
    <xdr:from>
      <xdr:col>0</xdr:col>
      <xdr:colOff>127000</xdr:colOff>
      <xdr:row>26</xdr:row>
      <xdr:rowOff>0</xdr:rowOff>
    </xdr:from>
    <xdr:ext cx="6012000" cy="1144270"/>
    <xdr:pic>
      <xdr:nvPicPr>
        <xdr:cNvPr id="8" name="Grafik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6"/>
        <a:stretch>
          <a:fillRect/>
        </a:stretch>
      </xdr:blipFill>
      <xdr:spPr>
        <a:xfrm>
          <a:off x="127000" y="3714750"/>
          <a:ext cx="6012000" cy="1144270"/>
        </a:xfrm>
        <a:prstGeom prst="rect">
          <a:avLst/>
        </a:prstGeom>
      </xdr:spPr>
    </xdr:pic>
    <xdr:clientData/>
  </xdr:oneCellAnchor>
  <xdr:oneCellAnchor>
    <xdr:from>
      <xdr:col>0</xdr:col>
      <xdr:colOff>127000</xdr:colOff>
      <xdr:row>29</xdr:row>
      <xdr:rowOff>23812</xdr:rowOff>
    </xdr:from>
    <xdr:ext cx="6012000" cy="1847850"/>
    <xdr:pic>
      <xdr:nvPicPr>
        <xdr:cNvPr id="9" name="Grafik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7"/>
        <a:stretch>
          <a:fillRect/>
        </a:stretch>
      </xdr:blipFill>
      <xdr:spPr>
        <a:xfrm>
          <a:off x="127000" y="4167187"/>
          <a:ext cx="6012000" cy="1847850"/>
        </a:xfrm>
        <a:prstGeom prst="rect">
          <a:avLst/>
        </a:prstGeom>
      </xdr:spPr>
    </xdr:pic>
    <xdr:clientData/>
  </xdr:oneCellAnchor>
  <xdr:oneCellAnchor>
    <xdr:from>
      <xdr:col>0</xdr:col>
      <xdr:colOff>119062</xdr:colOff>
      <xdr:row>32</xdr:row>
      <xdr:rowOff>23812</xdr:rowOff>
    </xdr:from>
    <xdr:ext cx="6048000" cy="1682750"/>
    <xdr:pic>
      <xdr:nvPicPr>
        <xdr:cNvPr id="10" name="Grafik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8"/>
        <a:stretch>
          <a:fillRect/>
        </a:stretch>
      </xdr:blipFill>
      <xdr:spPr>
        <a:xfrm>
          <a:off x="119062" y="4595812"/>
          <a:ext cx="6048000" cy="1682750"/>
        </a:xfrm>
        <a:prstGeom prst="rect">
          <a:avLst/>
        </a:prstGeom>
      </xdr:spPr>
    </xdr:pic>
    <xdr:clientData/>
  </xdr:oneCellAnchor>
  <xdr:oneCellAnchor>
    <xdr:from>
      <xdr:col>0</xdr:col>
      <xdr:colOff>127000</xdr:colOff>
      <xdr:row>43</xdr:row>
      <xdr:rowOff>15875</xdr:rowOff>
    </xdr:from>
    <xdr:ext cx="6012000" cy="1436370"/>
    <xdr:pic>
      <xdr:nvPicPr>
        <xdr:cNvPr id="12" name="Grafik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a:stretch>
          <a:fillRect/>
        </a:stretch>
      </xdr:blipFill>
      <xdr:spPr>
        <a:xfrm>
          <a:off x="127000" y="6016625"/>
          <a:ext cx="6012000" cy="1436370"/>
        </a:xfrm>
        <a:prstGeom prst="rect">
          <a:avLst/>
        </a:prstGeom>
      </xdr:spPr>
    </xdr:pic>
    <xdr:clientData/>
  </xdr:oneCellAnchor>
  <xdr:oneCellAnchor>
    <xdr:from>
      <xdr:col>0</xdr:col>
      <xdr:colOff>127000</xdr:colOff>
      <xdr:row>48</xdr:row>
      <xdr:rowOff>23813</xdr:rowOff>
    </xdr:from>
    <xdr:ext cx="6012000" cy="725805"/>
    <xdr:pic>
      <xdr:nvPicPr>
        <xdr:cNvPr id="13" name="Grafik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0"/>
        <a:stretch>
          <a:fillRect/>
        </a:stretch>
      </xdr:blipFill>
      <xdr:spPr>
        <a:xfrm>
          <a:off x="127000" y="6738938"/>
          <a:ext cx="6012000" cy="725805"/>
        </a:xfrm>
        <a:prstGeom prst="rect">
          <a:avLst/>
        </a:prstGeom>
      </xdr:spPr>
    </xdr:pic>
    <xdr:clientData/>
  </xdr:oneCellAnchor>
  <xdr:oneCellAnchor>
    <xdr:from>
      <xdr:col>0</xdr:col>
      <xdr:colOff>150813</xdr:colOff>
      <xdr:row>54</xdr:row>
      <xdr:rowOff>36512</xdr:rowOff>
    </xdr:from>
    <xdr:ext cx="6012000" cy="881380"/>
    <xdr:pic>
      <xdr:nvPicPr>
        <xdr:cNvPr id="14" name="Grafik 13">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1"/>
        <a:stretch>
          <a:fillRect/>
        </a:stretch>
      </xdr:blipFill>
      <xdr:spPr>
        <a:xfrm>
          <a:off x="150813" y="7608887"/>
          <a:ext cx="6012000" cy="881380"/>
        </a:xfrm>
        <a:prstGeom prst="rect">
          <a:avLst/>
        </a:prstGeom>
      </xdr:spPr>
    </xdr:pic>
    <xdr:clientData/>
  </xdr:oneCellAnchor>
  <xdr:twoCellAnchor>
    <xdr:from>
      <xdr:col>0</xdr:col>
      <xdr:colOff>6132292</xdr:colOff>
      <xdr:row>7</xdr:row>
      <xdr:rowOff>3381375</xdr:rowOff>
    </xdr:from>
    <xdr:to>
      <xdr:col>0</xdr:col>
      <xdr:colOff>6492292</xdr:colOff>
      <xdr:row>7</xdr:row>
      <xdr:rowOff>3453375</xdr:rowOff>
    </xdr:to>
    <xdr:sp macro="" textlink="">
      <xdr:nvSpPr>
        <xdr:cNvPr id="15" name="Pfeil nach rechts 14">
          <a:extLst>
            <a:ext uri="{FF2B5EF4-FFF2-40B4-BE49-F238E27FC236}">
              <a16:creationId xmlns:a16="http://schemas.microsoft.com/office/drawing/2014/main" id="{00000000-0008-0000-0000-00000F000000}"/>
            </a:ext>
          </a:extLst>
        </xdr:cNvPr>
        <xdr:cNvSpPr/>
      </xdr:nvSpPr>
      <xdr:spPr>
        <a:xfrm>
          <a:off x="836392" y="1143000"/>
          <a:ext cx="0" cy="0"/>
        </a:xfrm>
        <a:prstGeom prst="rightArrow">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6132293</xdr:colOff>
      <xdr:row>33</xdr:row>
      <xdr:rowOff>150815</xdr:rowOff>
    </xdr:from>
    <xdr:to>
      <xdr:col>0</xdr:col>
      <xdr:colOff>6492293</xdr:colOff>
      <xdr:row>33</xdr:row>
      <xdr:rowOff>222815</xdr:rowOff>
    </xdr:to>
    <xdr:sp macro="" textlink="">
      <xdr:nvSpPr>
        <xdr:cNvPr id="16" name="Pfeil nach rechts 15">
          <a:extLst>
            <a:ext uri="{FF2B5EF4-FFF2-40B4-BE49-F238E27FC236}">
              <a16:creationId xmlns:a16="http://schemas.microsoft.com/office/drawing/2014/main" id="{00000000-0008-0000-0000-000010000000}"/>
            </a:ext>
          </a:extLst>
        </xdr:cNvPr>
        <xdr:cNvSpPr/>
      </xdr:nvSpPr>
      <xdr:spPr>
        <a:xfrm>
          <a:off x="836393" y="4856165"/>
          <a:ext cx="0" cy="5325"/>
        </a:xfrm>
        <a:prstGeom prst="rightArrow">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6132293</xdr:colOff>
      <xdr:row>92</xdr:row>
      <xdr:rowOff>150814</xdr:rowOff>
    </xdr:from>
    <xdr:to>
      <xdr:col>0</xdr:col>
      <xdr:colOff>6492293</xdr:colOff>
      <xdr:row>92</xdr:row>
      <xdr:rowOff>222814</xdr:rowOff>
    </xdr:to>
    <xdr:sp macro="" textlink="">
      <xdr:nvSpPr>
        <xdr:cNvPr id="17" name="Pfeil nach rechts 16">
          <a:extLst>
            <a:ext uri="{FF2B5EF4-FFF2-40B4-BE49-F238E27FC236}">
              <a16:creationId xmlns:a16="http://schemas.microsoft.com/office/drawing/2014/main" id="{00000000-0008-0000-0000-000011000000}"/>
            </a:ext>
          </a:extLst>
        </xdr:cNvPr>
        <xdr:cNvSpPr/>
      </xdr:nvSpPr>
      <xdr:spPr>
        <a:xfrm>
          <a:off x="836393" y="13142914"/>
          <a:ext cx="0" cy="5325"/>
        </a:xfrm>
        <a:prstGeom prst="rightArrow">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oneCellAnchor>
    <xdr:from>
      <xdr:col>0</xdr:col>
      <xdr:colOff>95250</xdr:colOff>
      <xdr:row>39</xdr:row>
      <xdr:rowOff>31749</xdr:rowOff>
    </xdr:from>
    <xdr:ext cx="6012000" cy="654416"/>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2"/>
        <a:stretch>
          <a:fillRect/>
        </a:stretch>
      </xdr:blipFill>
      <xdr:spPr>
        <a:xfrm>
          <a:off x="95250" y="5603874"/>
          <a:ext cx="6012000" cy="654416"/>
        </a:xfrm>
        <a:prstGeom prst="rect">
          <a:avLst/>
        </a:prstGeom>
      </xdr:spPr>
    </xdr:pic>
    <xdr:clientData/>
  </xdr:oneCellAnchor>
  <xdr:twoCellAnchor editAs="oneCell">
    <xdr:from>
      <xdr:col>0</xdr:col>
      <xdr:colOff>120650</xdr:colOff>
      <xdr:row>10</xdr:row>
      <xdr:rowOff>31750</xdr:rowOff>
    </xdr:from>
    <xdr:to>
      <xdr:col>0</xdr:col>
      <xdr:colOff>6132650</xdr:colOff>
      <xdr:row>10</xdr:row>
      <xdr:rowOff>1705090</xdr:rowOff>
    </xdr:to>
    <xdr:pic>
      <xdr:nvPicPr>
        <xdr:cNvPr id="22" name="Grafik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3"/>
        <a:stretch>
          <a:fillRect/>
        </a:stretch>
      </xdr:blipFill>
      <xdr:spPr>
        <a:xfrm>
          <a:off x="120650" y="9613900"/>
          <a:ext cx="6012000" cy="1673340"/>
        </a:xfrm>
        <a:prstGeom prst="rect">
          <a:avLst/>
        </a:prstGeom>
      </xdr:spPr>
    </xdr:pic>
    <xdr:clientData/>
  </xdr:twoCellAnchor>
  <xdr:twoCellAnchor>
    <xdr:from>
      <xdr:col>0</xdr:col>
      <xdr:colOff>136525</xdr:colOff>
      <xdr:row>3</xdr:row>
      <xdr:rowOff>13608</xdr:rowOff>
    </xdr:from>
    <xdr:to>
      <xdr:col>0</xdr:col>
      <xdr:colOff>6148525</xdr:colOff>
      <xdr:row>3</xdr:row>
      <xdr:rowOff>1247775</xdr:rowOff>
    </xdr:to>
    <xdr:grpSp>
      <xdr:nvGrpSpPr>
        <xdr:cNvPr id="25" name="Gruppieren 24">
          <a:extLst>
            <a:ext uri="{FF2B5EF4-FFF2-40B4-BE49-F238E27FC236}">
              <a16:creationId xmlns:a16="http://schemas.microsoft.com/office/drawing/2014/main" id="{00000000-0008-0000-0000-000019000000}"/>
            </a:ext>
          </a:extLst>
        </xdr:cNvPr>
        <xdr:cNvGrpSpPr/>
      </xdr:nvGrpSpPr>
      <xdr:grpSpPr>
        <a:xfrm>
          <a:off x="136525" y="1366158"/>
          <a:ext cx="5897700" cy="1234167"/>
          <a:chOff x="136525" y="1360715"/>
          <a:chExt cx="6012000" cy="1234167"/>
        </a:xfrm>
      </xdr:grpSpPr>
      <xdr:pic>
        <xdr:nvPicPr>
          <xdr:cNvPr id="21" name="Grafik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3"/>
          <a:srcRect b="27322"/>
          <a:stretch/>
        </xdr:blipFill>
        <xdr:spPr>
          <a:xfrm>
            <a:off x="136525" y="1378742"/>
            <a:ext cx="6012000" cy="1216140"/>
          </a:xfrm>
          <a:prstGeom prst="rect">
            <a:avLst/>
          </a:prstGeom>
        </xdr:spPr>
      </xdr:pic>
      <xdr:pic>
        <xdr:nvPicPr>
          <xdr:cNvPr id="23" name="Grafik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4"/>
          <a:srcRect t="36029"/>
          <a:stretch/>
        </xdr:blipFill>
        <xdr:spPr>
          <a:xfrm>
            <a:off x="136525" y="1728107"/>
            <a:ext cx="6012000" cy="806327"/>
          </a:xfrm>
          <a:prstGeom prst="rect">
            <a:avLst/>
          </a:prstGeom>
        </xdr:spPr>
      </xdr:pic>
      <xdr:pic>
        <xdr:nvPicPr>
          <xdr:cNvPr id="24" name="Grafik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3"/>
          <a:srcRect l="32637" t="-1463" r="16347" b="82355"/>
          <a:stretch/>
        </xdr:blipFill>
        <xdr:spPr>
          <a:xfrm>
            <a:off x="3077937" y="1360715"/>
            <a:ext cx="3067050" cy="319768"/>
          </a:xfrm>
          <a:prstGeom prst="rect">
            <a:avLst/>
          </a:prstGeom>
        </xdr:spPr>
      </xdr:pic>
    </xdr:grpSp>
    <xdr:clientData/>
  </xdr:twoCellAnchor>
  <xdr:twoCellAnchor editAs="oneCell">
    <xdr:from>
      <xdr:col>0</xdr:col>
      <xdr:colOff>149678</xdr:colOff>
      <xdr:row>36</xdr:row>
      <xdr:rowOff>6803</xdr:rowOff>
    </xdr:from>
    <xdr:to>
      <xdr:col>0</xdr:col>
      <xdr:colOff>6161678</xdr:colOff>
      <xdr:row>36</xdr:row>
      <xdr:rowOff>1191909</xdr:rowOff>
    </xdr:to>
    <xdr:pic>
      <xdr:nvPicPr>
        <xdr:cNvPr id="28" name="Grafik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5"/>
        <a:stretch>
          <a:fillRect/>
        </a:stretch>
      </xdr:blipFill>
      <xdr:spPr>
        <a:xfrm>
          <a:off x="149678" y="25935214"/>
          <a:ext cx="6012000" cy="1185106"/>
        </a:xfrm>
        <a:prstGeom prst="rect">
          <a:avLst/>
        </a:prstGeom>
      </xdr:spPr>
    </xdr:pic>
    <xdr:clientData/>
  </xdr:twoCellAnchor>
  <xdr:twoCellAnchor editAs="oneCell">
    <xdr:from>
      <xdr:col>0</xdr:col>
      <xdr:colOff>142876</xdr:colOff>
      <xdr:row>17</xdr:row>
      <xdr:rowOff>5597</xdr:rowOff>
    </xdr:from>
    <xdr:to>
      <xdr:col>0</xdr:col>
      <xdr:colOff>6143626</xdr:colOff>
      <xdr:row>18</xdr:row>
      <xdr:rowOff>161925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stretch>
          <a:fillRect/>
        </a:stretch>
      </xdr:blipFill>
      <xdr:spPr>
        <a:xfrm>
          <a:off x="142876" y="14016872"/>
          <a:ext cx="6000750" cy="1423153"/>
        </a:xfrm>
        <a:prstGeom prst="rect">
          <a:avLst/>
        </a:prstGeom>
      </xdr:spPr>
    </xdr:pic>
    <xdr:clientData/>
  </xdr:twoCellAnchor>
  <xdr:twoCellAnchor editAs="oneCell">
    <xdr:from>
      <xdr:col>0</xdr:col>
      <xdr:colOff>114300</xdr:colOff>
      <xdr:row>43</xdr:row>
      <xdr:rowOff>19049</xdr:rowOff>
    </xdr:from>
    <xdr:to>
      <xdr:col>0</xdr:col>
      <xdr:colOff>6146192</xdr:colOff>
      <xdr:row>43</xdr:row>
      <xdr:rowOff>2438400</xdr:rowOff>
    </xdr:to>
    <xdr:pic>
      <xdr:nvPicPr>
        <xdr:cNvPr id="18" name="Grafik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xfrm>
          <a:off x="114300" y="29117924"/>
          <a:ext cx="6031892" cy="2419351"/>
        </a:xfrm>
        <a:prstGeom prst="rect">
          <a:avLst/>
        </a:prstGeom>
      </xdr:spPr>
    </xdr:pic>
    <xdr:clientData/>
  </xdr:twoCellAnchor>
  <xdr:twoCellAnchor editAs="oneCell">
    <xdr:from>
      <xdr:col>0</xdr:col>
      <xdr:colOff>4572000</xdr:colOff>
      <xdr:row>0</xdr:row>
      <xdr:rowOff>6350</xdr:rowOff>
    </xdr:from>
    <xdr:to>
      <xdr:col>0</xdr:col>
      <xdr:colOff>6022851</xdr:colOff>
      <xdr:row>0</xdr:row>
      <xdr:rowOff>231902</xdr:rowOff>
    </xdr:to>
    <xdr:pic>
      <xdr:nvPicPr>
        <xdr:cNvPr id="26" name="Grafik 25">
          <a:extLst>
            <a:ext uri="{FF2B5EF4-FFF2-40B4-BE49-F238E27FC236}">
              <a16:creationId xmlns:a16="http://schemas.microsoft.com/office/drawing/2014/main" id="{1C189D7D-C3D2-45E6-85E9-01BAA7DB415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72000" y="6350"/>
          <a:ext cx="1450851" cy="225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21</xdr:row>
      <xdr:rowOff>76200</xdr:rowOff>
    </xdr:from>
    <xdr:to>
      <xdr:col>0</xdr:col>
      <xdr:colOff>6202409</xdr:colOff>
      <xdr:row>21</xdr:row>
      <xdr:rowOff>2717807</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152400" y="22510750"/>
          <a:ext cx="5878559" cy="2641607"/>
          <a:chOff x="152400" y="22436138"/>
          <a:chExt cx="6050009" cy="2641607"/>
        </a:xfrm>
      </xdr:grpSpPr>
      <xdr:pic>
        <xdr:nvPicPr>
          <xdr:cNvPr id="3" name="Grafik 2">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1"/>
          <a:srcRect b="1868"/>
          <a:stretch/>
        </xdr:blipFill>
        <xdr:spPr>
          <a:xfrm>
            <a:off x="152400" y="22436138"/>
            <a:ext cx="2880000" cy="2626518"/>
          </a:xfrm>
          <a:prstGeom prst="rect">
            <a:avLst/>
          </a:prstGeom>
        </xdr:spPr>
      </xdr:pic>
      <xdr:pic>
        <xdr:nvPicPr>
          <xdr:cNvPr id="4" name="Grafik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stretch>
            <a:fillRect/>
          </a:stretch>
        </xdr:blipFill>
        <xdr:spPr>
          <a:xfrm>
            <a:off x="3322409" y="22449745"/>
            <a:ext cx="2880000" cy="2628000"/>
          </a:xfrm>
          <a:prstGeom prst="rect">
            <a:avLst/>
          </a:prstGeom>
        </xdr:spPr>
      </xdr:pic>
    </xdr:grpSp>
    <xdr:clientData/>
  </xdr:twoCellAnchor>
  <xdr:oneCellAnchor>
    <xdr:from>
      <xdr:col>0</xdr:col>
      <xdr:colOff>161925</xdr:colOff>
      <xdr:row>11</xdr:row>
      <xdr:rowOff>38100</xdr:rowOff>
    </xdr:from>
    <xdr:ext cx="2488974" cy="3796393"/>
    <xdr:pic>
      <xdr:nvPicPr>
        <xdr:cNvPr id="5" name="Grafik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925" y="1609725"/>
          <a:ext cx="2488974" cy="3796393"/>
        </a:xfrm>
        <a:prstGeom prst="rect">
          <a:avLst/>
        </a:prstGeom>
      </xdr:spPr>
    </xdr:pic>
    <xdr:clientData/>
  </xdr:oneCellAnchor>
  <xdr:oneCellAnchor>
    <xdr:from>
      <xdr:col>0</xdr:col>
      <xdr:colOff>123825</xdr:colOff>
      <xdr:row>7</xdr:row>
      <xdr:rowOff>85725</xdr:rowOff>
    </xdr:from>
    <xdr:ext cx="2200957" cy="3419928"/>
    <xdr:pic>
      <xdr:nvPicPr>
        <xdr:cNvPr id="6" name="Grafik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4"/>
        <a:stretch>
          <a:fillRect/>
        </a:stretch>
      </xdr:blipFill>
      <xdr:spPr>
        <a:xfrm>
          <a:off x="123825" y="1085850"/>
          <a:ext cx="2200957" cy="3419928"/>
        </a:xfrm>
        <a:prstGeom prst="rect">
          <a:avLst/>
        </a:prstGeom>
      </xdr:spPr>
    </xdr:pic>
    <xdr:clientData/>
  </xdr:oneCellAnchor>
  <xdr:oneCellAnchor>
    <xdr:from>
      <xdr:col>0</xdr:col>
      <xdr:colOff>125186</xdr:colOff>
      <xdr:row>4</xdr:row>
      <xdr:rowOff>64955</xdr:rowOff>
    </xdr:from>
    <xdr:ext cx="4038600" cy="4615901"/>
    <xdr:pic>
      <xdr:nvPicPr>
        <xdr:cNvPr id="7" name="Grafik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125186" y="636455"/>
          <a:ext cx="4038600" cy="4615901"/>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142875</xdr:colOff>
      <xdr:row>25</xdr:row>
      <xdr:rowOff>28575</xdr:rowOff>
    </xdr:from>
    <xdr:to>
      <xdr:col>0</xdr:col>
      <xdr:colOff>6138909</xdr:colOff>
      <xdr:row>25</xdr:row>
      <xdr:rowOff>2683785</xdr:rowOff>
    </xdr:to>
    <xdr:grpSp>
      <xdr:nvGrpSpPr>
        <xdr:cNvPr id="8" name="Gruppieren 7">
          <a:extLst>
            <a:ext uri="{FF2B5EF4-FFF2-40B4-BE49-F238E27FC236}">
              <a16:creationId xmlns:a16="http://schemas.microsoft.com/office/drawing/2014/main" id="{00000000-0008-0000-0100-000008000000}"/>
            </a:ext>
          </a:extLst>
        </xdr:cNvPr>
        <xdr:cNvGrpSpPr/>
      </xdr:nvGrpSpPr>
      <xdr:grpSpPr>
        <a:xfrm>
          <a:off x="142875" y="25815925"/>
          <a:ext cx="5888084" cy="2655210"/>
          <a:chOff x="142875" y="25757981"/>
          <a:chExt cx="5996034" cy="2655210"/>
        </a:xfrm>
      </xdr:grpSpPr>
      <xdr:pic>
        <xdr:nvPicPr>
          <xdr:cNvPr id="9" name="Grafik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6"/>
          <a:stretch>
            <a:fillRect/>
          </a:stretch>
        </xdr:blipFill>
        <xdr:spPr>
          <a:xfrm>
            <a:off x="142875" y="25757981"/>
            <a:ext cx="2880000" cy="2628000"/>
          </a:xfrm>
          <a:prstGeom prst="rect">
            <a:avLst/>
          </a:prstGeom>
        </xdr:spPr>
      </xdr:pic>
      <xdr:pic>
        <xdr:nvPicPr>
          <xdr:cNvPr id="10" name="Grafik 9">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7"/>
          <a:stretch>
            <a:fillRect/>
          </a:stretch>
        </xdr:blipFill>
        <xdr:spPr>
          <a:xfrm>
            <a:off x="3258909" y="25785191"/>
            <a:ext cx="2880000" cy="2628000"/>
          </a:xfrm>
          <a:prstGeom prst="rect">
            <a:avLst/>
          </a:prstGeom>
        </xdr:spPr>
      </xdr:pic>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10853" y="26086863"/>
            <a:ext cx="1615677" cy="2172622"/>
          </a:xfrm>
          <a:prstGeom prst="rect">
            <a:avLst/>
          </a:prstGeom>
        </xdr:spPr>
      </xdr:pic>
    </xdr:grpSp>
    <xdr:clientData/>
  </xdr:twoCellAnchor>
  <xdr:twoCellAnchor>
    <xdr:from>
      <xdr:col>0</xdr:col>
      <xdr:colOff>161925</xdr:colOff>
      <xdr:row>14</xdr:row>
      <xdr:rowOff>38100</xdr:rowOff>
    </xdr:from>
    <xdr:to>
      <xdr:col>0</xdr:col>
      <xdr:colOff>3509925</xdr:colOff>
      <xdr:row>14</xdr:row>
      <xdr:rowOff>3818100</xdr:rowOff>
    </xdr:to>
    <xdr:grpSp>
      <xdr:nvGrpSpPr>
        <xdr:cNvPr id="12" name="Gruppieren 11">
          <a:extLst>
            <a:ext uri="{FF2B5EF4-FFF2-40B4-BE49-F238E27FC236}">
              <a16:creationId xmlns:a16="http://schemas.microsoft.com/office/drawing/2014/main" id="{00000000-0008-0000-0100-00000C000000}"/>
            </a:ext>
          </a:extLst>
        </xdr:cNvPr>
        <xdr:cNvGrpSpPr/>
      </xdr:nvGrpSpPr>
      <xdr:grpSpPr>
        <a:xfrm>
          <a:off x="161925" y="16414750"/>
          <a:ext cx="3348000" cy="3780000"/>
          <a:chOff x="161925" y="16492538"/>
          <a:chExt cx="3348000" cy="3780000"/>
        </a:xfrm>
      </xdr:grpSpPr>
      <xdr:pic>
        <xdr:nvPicPr>
          <xdr:cNvPr id="13" name="Grafik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925" y="16492538"/>
            <a:ext cx="3348000" cy="3780000"/>
          </a:xfrm>
          <a:prstGeom prst="rect">
            <a:avLst/>
          </a:prstGeom>
        </xdr:spPr>
      </xdr:pic>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0859" y="16894798"/>
            <a:ext cx="2232421" cy="3113655"/>
          </a:xfrm>
          <a:prstGeom prst="rect">
            <a:avLst/>
          </a:prstGeom>
        </xdr:spPr>
      </xdr:pic>
    </xdr:grpSp>
    <xdr:clientData/>
  </xdr:twoCellAnchor>
  <xdr:oneCellAnchor>
    <xdr:from>
      <xdr:col>0</xdr:col>
      <xdr:colOff>106021</xdr:colOff>
      <xdr:row>7</xdr:row>
      <xdr:rowOff>877661</xdr:rowOff>
    </xdr:from>
    <xdr:ext cx="2213998" cy="2626178"/>
    <xdr:pic>
      <xdr:nvPicPr>
        <xdr:cNvPr id="15" name="Grafik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6021" y="1144361"/>
          <a:ext cx="2213998" cy="2626178"/>
        </a:xfrm>
        <a:prstGeom prst="rect">
          <a:avLst/>
        </a:prstGeom>
      </xdr:spPr>
    </xdr:pic>
    <xdr:clientData/>
  </xdr:oneCellAnchor>
  <xdr:oneCellAnchor>
    <xdr:from>
      <xdr:col>0</xdr:col>
      <xdr:colOff>224517</xdr:colOff>
      <xdr:row>11</xdr:row>
      <xdr:rowOff>1489982</xdr:rowOff>
    </xdr:from>
    <xdr:ext cx="1561745" cy="2279197"/>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995" t="2332"/>
        <a:stretch/>
      </xdr:blipFill>
      <xdr:spPr>
        <a:xfrm>
          <a:off x="224517" y="1718582"/>
          <a:ext cx="1561745" cy="2279197"/>
        </a:xfrm>
        <a:prstGeom prst="rect">
          <a:avLst/>
        </a:prstGeom>
      </xdr:spPr>
    </xdr:pic>
    <xdr:clientData/>
  </xdr:oneCellAnchor>
  <xdr:twoCellAnchor>
    <xdr:from>
      <xdr:col>0</xdr:col>
      <xdr:colOff>5626100</xdr:colOff>
      <xdr:row>0</xdr:row>
      <xdr:rowOff>37702</xdr:rowOff>
    </xdr:from>
    <xdr:to>
      <xdr:col>0</xdr:col>
      <xdr:colOff>6552377</xdr:colOff>
      <xdr:row>0</xdr:row>
      <xdr:rowOff>181702</xdr:rowOff>
    </xdr:to>
    <xdr:pic>
      <xdr:nvPicPr>
        <xdr:cNvPr id="17" name="Grafik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35025" y="37702"/>
          <a:ext cx="2352" cy="105900"/>
        </a:xfrm>
        <a:prstGeom prst="rect">
          <a:avLst/>
        </a:prstGeom>
      </xdr:spPr>
    </xdr:pic>
    <xdr:clientData/>
  </xdr:twoCellAnchor>
  <xdr:twoCellAnchor editAs="oneCell">
    <xdr:from>
      <xdr:col>0</xdr:col>
      <xdr:colOff>123825</xdr:colOff>
      <xdr:row>4</xdr:row>
      <xdr:rowOff>66674</xdr:rowOff>
    </xdr:from>
    <xdr:to>
      <xdr:col>0</xdr:col>
      <xdr:colOff>4200525</xdr:colOff>
      <xdr:row>5</xdr:row>
      <xdr:rowOff>173727</xdr:rowOff>
    </xdr:to>
    <xdr:pic>
      <xdr:nvPicPr>
        <xdr:cNvPr id="18" name="Grafik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3825" y="2038349"/>
          <a:ext cx="4076700" cy="5307703"/>
        </a:xfrm>
        <a:prstGeom prst="rect">
          <a:avLst/>
        </a:prstGeom>
      </xdr:spPr>
    </xdr:pic>
    <xdr:clientData/>
  </xdr:twoCellAnchor>
  <xdr:twoCellAnchor editAs="oneCell">
    <xdr:from>
      <xdr:col>0</xdr:col>
      <xdr:colOff>104775</xdr:colOff>
      <xdr:row>7</xdr:row>
      <xdr:rowOff>847724</xdr:rowOff>
    </xdr:from>
    <xdr:to>
      <xdr:col>0</xdr:col>
      <xdr:colOff>2333625</xdr:colOff>
      <xdr:row>9</xdr:row>
      <xdr:rowOff>91999</xdr:rowOff>
    </xdr:to>
    <xdr:pic>
      <xdr:nvPicPr>
        <xdr:cNvPr id="19" name="Grafik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4775" y="8848724"/>
          <a:ext cx="2228850" cy="2901875"/>
        </a:xfrm>
        <a:prstGeom prst="rect">
          <a:avLst/>
        </a:prstGeom>
      </xdr:spPr>
    </xdr:pic>
    <xdr:clientData/>
  </xdr:twoCellAnchor>
  <xdr:twoCellAnchor editAs="oneCell">
    <xdr:from>
      <xdr:col>0</xdr:col>
      <xdr:colOff>152400</xdr:colOff>
      <xdr:row>11</xdr:row>
      <xdr:rowOff>1214716</xdr:rowOff>
    </xdr:from>
    <xdr:to>
      <xdr:col>0</xdr:col>
      <xdr:colOff>1779970</xdr:colOff>
      <xdr:row>11</xdr:row>
      <xdr:rowOff>3781425</xdr:rowOff>
    </xdr:to>
    <xdr:pic>
      <xdr:nvPicPr>
        <xdr:cNvPr id="20" name="Grafik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2400" y="13254316"/>
          <a:ext cx="1627570" cy="2566709"/>
        </a:xfrm>
        <a:prstGeom prst="rect">
          <a:avLst/>
        </a:prstGeom>
      </xdr:spPr>
    </xdr:pic>
    <xdr:clientData/>
  </xdr:twoCellAnchor>
  <xdr:twoCellAnchor editAs="oneCell">
    <xdr:from>
      <xdr:col>0</xdr:col>
      <xdr:colOff>1152526</xdr:colOff>
      <xdr:row>14</xdr:row>
      <xdr:rowOff>400050</xdr:rowOff>
    </xdr:from>
    <xdr:to>
      <xdr:col>0</xdr:col>
      <xdr:colOff>3448050</xdr:colOff>
      <xdr:row>14</xdr:row>
      <xdr:rowOff>3644292</xdr:rowOff>
    </xdr:to>
    <xdr:pic>
      <xdr:nvPicPr>
        <xdr:cNvPr id="21" name="Grafik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52526" y="16859250"/>
          <a:ext cx="2295524" cy="3244242"/>
        </a:xfrm>
        <a:prstGeom prst="rect">
          <a:avLst/>
        </a:prstGeom>
      </xdr:spPr>
    </xdr:pic>
    <xdr:clientData/>
  </xdr:twoCellAnchor>
  <xdr:twoCellAnchor editAs="oneCell">
    <xdr:from>
      <xdr:col>0</xdr:col>
      <xdr:colOff>1076325</xdr:colOff>
      <xdr:row>25</xdr:row>
      <xdr:rowOff>333374</xdr:rowOff>
    </xdr:from>
    <xdr:to>
      <xdr:col>0</xdr:col>
      <xdr:colOff>2752725</xdr:colOff>
      <xdr:row>25</xdr:row>
      <xdr:rowOff>2600325</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76325" y="26069924"/>
          <a:ext cx="1676400" cy="2266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14345</xdr:colOff>
      <xdr:row>0</xdr:row>
      <xdr:rowOff>291743</xdr:rowOff>
    </xdr:from>
    <xdr:to>
      <xdr:col>1</xdr:col>
      <xdr:colOff>530627</xdr:colOff>
      <xdr:row>0</xdr:row>
      <xdr:rowOff>507743</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45" y="291743"/>
          <a:ext cx="1392582" cy="216000"/>
        </a:xfrm>
        <a:prstGeom prst="rect">
          <a:avLst/>
        </a:prstGeom>
      </xdr:spPr>
    </xdr:pic>
    <xdr:clientData/>
  </xdr:twoCellAnchor>
  <xdr:twoCellAnchor editAs="oneCell">
    <xdr:from>
      <xdr:col>3</xdr:col>
      <xdr:colOff>31628</xdr:colOff>
      <xdr:row>0</xdr:row>
      <xdr:rowOff>135915</xdr:rowOff>
    </xdr:from>
    <xdr:to>
      <xdr:col>4</xdr:col>
      <xdr:colOff>383868</xdr:colOff>
      <xdr:row>0</xdr:row>
      <xdr:rowOff>503063</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108328" y="135915"/>
          <a:ext cx="1161865" cy="3671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14345</xdr:colOff>
      <xdr:row>0</xdr:row>
      <xdr:rowOff>283805</xdr:rowOff>
    </xdr:from>
    <xdr:to>
      <xdr:col>1</xdr:col>
      <xdr:colOff>530627</xdr:colOff>
      <xdr:row>0</xdr:row>
      <xdr:rowOff>499805</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45" y="283805"/>
          <a:ext cx="1389407" cy="216000"/>
        </a:xfrm>
        <a:prstGeom prst="rect">
          <a:avLst/>
        </a:prstGeom>
      </xdr:spPr>
    </xdr:pic>
    <xdr:clientData/>
  </xdr:twoCellAnchor>
  <xdr:twoCellAnchor editAs="oneCell">
    <xdr:from>
      <xdr:col>3</xdr:col>
      <xdr:colOff>23690</xdr:colOff>
      <xdr:row>0</xdr:row>
      <xdr:rowOff>143852</xdr:rowOff>
    </xdr:from>
    <xdr:to>
      <xdr:col>4</xdr:col>
      <xdr:colOff>375930</xdr:colOff>
      <xdr:row>1</xdr:row>
      <xdr:rowOff>114</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4095628" y="143852"/>
          <a:ext cx="1169802" cy="3671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24663</xdr:colOff>
      <xdr:row>0</xdr:row>
      <xdr:rowOff>293330</xdr:rowOff>
    </xdr:from>
    <xdr:to>
      <xdr:col>1</xdr:col>
      <xdr:colOff>756845</xdr:colOff>
      <xdr:row>0</xdr:row>
      <xdr:rowOff>509330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63" y="293330"/>
          <a:ext cx="1389407" cy="216000"/>
        </a:xfrm>
        <a:prstGeom prst="rect">
          <a:avLst/>
        </a:prstGeom>
      </xdr:spPr>
    </xdr:pic>
    <xdr:clientData/>
  </xdr:twoCellAnchor>
  <xdr:twoCellAnchor editAs="oneCell">
    <xdr:from>
      <xdr:col>3</xdr:col>
      <xdr:colOff>28209</xdr:colOff>
      <xdr:row>0</xdr:row>
      <xdr:rowOff>133717</xdr:rowOff>
    </xdr:from>
    <xdr:to>
      <xdr:col>4</xdr:col>
      <xdr:colOff>485957</xdr:colOff>
      <xdr:row>0</xdr:row>
      <xdr:rowOff>500865</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4495434" y="133717"/>
          <a:ext cx="1153073" cy="3671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14345</xdr:colOff>
      <xdr:row>0</xdr:row>
      <xdr:rowOff>283805</xdr:rowOff>
    </xdr:from>
    <xdr:to>
      <xdr:col>1</xdr:col>
      <xdr:colOff>530627</xdr:colOff>
      <xdr:row>0</xdr:row>
      <xdr:rowOff>499805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45" y="283805"/>
          <a:ext cx="1392582" cy="216000"/>
        </a:xfrm>
        <a:prstGeom prst="rect">
          <a:avLst/>
        </a:prstGeom>
      </xdr:spPr>
    </xdr:pic>
    <xdr:clientData/>
  </xdr:twoCellAnchor>
  <xdr:twoCellAnchor editAs="oneCell">
    <xdr:from>
      <xdr:col>3</xdr:col>
      <xdr:colOff>23690</xdr:colOff>
      <xdr:row>0</xdr:row>
      <xdr:rowOff>143852</xdr:rowOff>
    </xdr:from>
    <xdr:to>
      <xdr:col>4</xdr:col>
      <xdr:colOff>375930</xdr:colOff>
      <xdr:row>1</xdr:row>
      <xdr:rowOff>114</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4100390" y="143852"/>
          <a:ext cx="1161865" cy="3671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24663</xdr:colOff>
      <xdr:row>0</xdr:row>
      <xdr:rowOff>293330</xdr:rowOff>
    </xdr:from>
    <xdr:to>
      <xdr:col>1</xdr:col>
      <xdr:colOff>756845</xdr:colOff>
      <xdr:row>0</xdr:row>
      <xdr:rowOff>509330</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63" y="293330"/>
          <a:ext cx="1389407" cy="216000"/>
        </a:xfrm>
        <a:prstGeom prst="rect">
          <a:avLst/>
        </a:prstGeom>
      </xdr:spPr>
    </xdr:pic>
    <xdr:clientData/>
  </xdr:twoCellAnchor>
  <xdr:twoCellAnchor editAs="oneCell">
    <xdr:from>
      <xdr:col>3</xdr:col>
      <xdr:colOff>28209</xdr:colOff>
      <xdr:row>0</xdr:row>
      <xdr:rowOff>133717</xdr:rowOff>
    </xdr:from>
    <xdr:to>
      <xdr:col>4</xdr:col>
      <xdr:colOff>485957</xdr:colOff>
      <xdr:row>0</xdr:row>
      <xdr:rowOff>500865</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495434" y="133717"/>
          <a:ext cx="1153073" cy="367148"/>
        </a:xfrm>
        <a:prstGeom prst="rect">
          <a:avLst/>
        </a:prstGeom>
      </xdr:spPr>
    </xdr:pic>
    <xdr:clientData/>
  </xdr:twoCellAnchor>
</xdr:wsDr>
</file>

<file path=xl/theme/theme1.xml><?xml version="1.0" encoding="utf-8"?>
<a:theme xmlns:a="http://schemas.openxmlformats.org/drawingml/2006/main" name="Office">
  <a:themeElements>
    <a:clrScheme name="suissetec">
      <a:dk1>
        <a:srgbClr val="000000"/>
      </a:dk1>
      <a:lt1>
        <a:srgbClr val="FFFFFF"/>
      </a:lt1>
      <a:dk2>
        <a:srgbClr val="A2A2A2"/>
      </a:dk2>
      <a:lt2>
        <a:srgbClr val="FFFFFF"/>
      </a:lt2>
      <a:accent1>
        <a:srgbClr val="008BCB"/>
      </a:accent1>
      <a:accent2>
        <a:srgbClr val="FFD300"/>
      </a:accent2>
      <a:accent3>
        <a:srgbClr val="8A9F37"/>
      </a:accent3>
      <a:accent4>
        <a:srgbClr val="E84427"/>
      </a:accent4>
      <a:accent5>
        <a:srgbClr val="A73866"/>
      </a:accent5>
      <a:accent6>
        <a:srgbClr val="A2A2A2"/>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A144"/>
  <sheetViews>
    <sheetView tabSelected="1" zoomScaleNormal="100" workbookViewId="0">
      <selection activeCell="B1" sqref="B1"/>
    </sheetView>
  </sheetViews>
  <sheetFormatPr baseColWidth="10" defaultColWidth="11" defaultRowHeight="11.5"/>
  <cols>
    <col min="1" max="1" width="86.36328125" style="159" customWidth="1"/>
    <col min="2" max="16384" width="11" style="165"/>
  </cols>
  <sheetData>
    <row r="1" spans="1:1" ht="42" customHeight="1">
      <c r="A1" s="153" t="s">
        <v>0</v>
      </c>
    </row>
    <row r="2" spans="1:1" ht="50.15" customHeight="1">
      <c r="A2" s="154" t="s">
        <v>1</v>
      </c>
    </row>
    <row r="3" spans="1:1" ht="14.5">
      <c r="A3" s="160" t="s">
        <v>2</v>
      </c>
    </row>
    <row r="4" spans="1:1" s="170" customFormat="1" ht="111" customHeight="1">
      <c r="A4" s="171"/>
    </row>
    <row r="5" spans="1:1" ht="25" customHeight="1">
      <c r="A5" s="160"/>
    </row>
    <row r="6" spans="1:1" ht="15" customHeight="1">
      <c r="A6" s="160" t="s">
        <v>3</v>
      </c>
    </row>
    <row r="7" spans="1:1" ht="138.75" customHeight="1">
      <c r="A7" s="172"/>
    </row>
    <row r="8" spans="1:1" ht="273.75" customHeight="1">
      <c r="A8" s="173" t="s">
        <v>4</v>
      </c>
    </row>
    <row r="9" spans="1:1" s="169" customFormat="1" ht="50.15" customHeight="1">
      <c r="A9" s="154" t="s">
        <v>5</v>
      </c>
    </row>
    <row r="10" spans="1:1" ht="35.25" customHeight="1">
      <c r="A10" s="160" t="s">
        <v>6</v>
      </c>
    </row>
    <row r="11" spans="1:1" ht="146.25" customHeight="1">
      <c r="A11" s="172"/>
    </row>
    <row r="12" spans="1:1" ht="20.149999999999999" customHeight="1">
      <c r="A12" s="172"/>
    </row>
    <row r="13" spans="1:1" ht="29">
      <c r="A13" s="160" t="s">
        <v>7</v>
      </c>
    </row>
    <row r="14" spans="1:1" ht="14.5">
      <c r="A14" s="160" t="s">
        <v>8</v>
      </c>
    </row>
    <row r="15" spans="1:1" ht="88.5" customHeight="1">
      <c r="A15" s="171"/>
    </row>
    <row r="16" spans="1:1" ht="20.149999999999999" customHeight="1">
      <c r="A16" s="160"/>
    </row>
    <row r="17" spans="1:1" ht="29">
      <c r="A17" s="160" t="s">
        <v>9</v>
      </c>
    </row>
    <row r="18" spans="1:1" ht="99.75" customHeight="1">
      <c r="A18" s="171"/>
    </row>
    <row r="19" spans="1:1" ht="20.149999999999999" customHeight="1">
      <c r="A19" s="160"/>
    </row>
    <row r="20" spans="1:1" ht="14.5">
      <c r="A20" s="160" t="s">
        <v>10</v>
      </c>
    </row>
    <row r="21" spans="1:1" ht="71.25" customHeight="1">
      <c r="A21" s="171"/>
    </row>
    <row r="22" spans="1:1" ht="20.149999999999999" customHeight="1">
      <c r="A22" s="160"/>
    </row>
    <row r="23" spans="1:1" ht="14.5">
      <c r="A23" s="160" t="s">
        <v>11</v>
      </c>
    </row>
    <row r="24" spans="1:1" ht="97.5" customHeight="1">
      <c r="A24" s="171"/>
    </row>
    <row r="25" spans="1:1" ht="20.149999999999999" customHeight="1">
      <c r="A25" s="160"/>
    </row>
    <row r="26" spans="1:1" ht="40" customHeight="1">
      <c r="A26" s="160" t="s">
        <v>12</v>
      </c>
    </row>
    <row r="27" spans="1:1" ht="91.5" customHeight="1">
      <c r="A27" s="171"/>
    </row>
    <row r="28" spans="1:1" ht="20.149999999999999" customHeight="1">
      <c r="A28" s="160"/>
    </row>
    <row r="29" spans="1:1" ht="14.5">
      <c r="A29" s="160" t="s">
        <v>13</v>
      </c>
    </row>
    <row r="30" spans="1:1" ht="149.25" customHeight="1">
      <c r="A30" s="171"/>
    </row>
    <row r="31" spans="1:1" ht="20.149999999999999" customHeight="1">
      <c r="A31" s="160"/>
    </row>
    <row r="32" spans="1:1" ht="14.5">
      <c r="A32" s="160" t="s">
        <v>14</v>
      </c>
    </row>
    <row r="33" spans="1:1" ht="135.75" customHeight="1">
      <c r="A33" s="171"/>
    </row>
    <row r="34" spans="1:1" ht="20.149999999999999" customHeight="1">
      <c r="A34" s="173" t="s">
        <v>15</v>
      </c>
    </row>
    <row r="35" spans="1:1" s="167" customFormat="1" ht="50.15" customHeight="1">
      <c r="A35" s="168" t="s">
        <v>16</v>
      </c>
    </row>
    <row r="36" spans="1:1" ht="29">
      <c r="A36" s="160" t="s">
        <v>17</v>
      </c>
    </row>
    <row r="37" spans="1:1" ht="96.75" customHeight="1">
      <c r="A37" s="171"/>
    </row>
    <row r="38" spans="1:1" ht="25" customHeight="1">
      <c r="A38" s="160"/>
    </row>
    <row r="39" spans="1:1" ht="14.5">
      <c r="A39" s="160" t="s">
        <v>18</v>
      </c>
    </row>
    <row r="40" spans="1:1" ht="60.75" customHeight="1">
      <c r="A40" s="171"/>
    </row>
    <row r="41" spans="1:1" ht="48" customHeight="1">
      <c r="A41" s="194" t="s">
        <v>19</v>
      </c>
    </row>
    <row r="42" spans="1:1" ht="20.149999999999999" customHeight="1">
      <c r="A42" s="160"/>
    </row>
    <row r="43" spans="1:1" ht="29">
      <c r="A43" s="160" t="s">
        <v>20</v>
      </c>
    </row>
    <row r="44" spans="1:1" ht="197.25" customHeight="1">
      <c r="A44" s="171"/>
    </row>
    <row r="45" spans="1:1" ht="20.149999999999999" customHeight="1">
      <c r="A45" s="160"/>
    </row>
    <row r="46" spans="1:1" ht="72.5">
      <c r="A46" s="160" t="s">
        <v>21</v>
      </c>
    </row>
    <row r="47" spans="1:1" ht="14.5">
      <c r="A47" s="174" t="s">
        <v>22</v>
      </c>
    </row>
    <row r="48" spans="1:1" ht="14.5">
      <c r="A48" s="160" t="s">
        <v>23</v>
      </c>
    </row>
    <row r="49" spans="1:1" ht="61.5" customHeight="1">
      <c r="A49" s="171"/>
    </row>
    <row r="50" spans="1:1" ht="20.149999999999999" customHeight="1">
      <c r="A50" s="160"/>
    </row>
    <row r="51" spans="1:1" ht="58">
      <c r="A51" s="160" t="s">
        <v>24</v>
      </c>
    </row>
    <row r="52" spans="1:1" ht="14.5">
      <c r="A52" s="160" t="s">
        <v>25</v>
      </c>
    </row>
    <row r="53" spans="1:1" ht="14.5">
      <c r="A53" s="174" t="s">
        <v>22</v>
      </c>
    </row>
    <row r="54" spans="1:1" ht="20.149999999999999" customHeight="1">
      <c r="A54" s="160" t="s">
        <v>26</v>
      </c>
    </row>
    <row r="55" spans="1:1" ht="73.5" customHeight="1">
      <c r="A55" s="171"/>
    </row>
    <row r="56" spans="1:1" ht="20.149999999999999" customHeight="1">
      <c r="A56" s="160"/>
    </row>
    <row r="57" spans="1:1" ht="58">
      <c r="A57" s="160" t="s">
        <v>27</v>
      </c>
    </row>
    <row r="58" spans="1:1">
      <c r="A58" s="172"/>
    </row>
    <row r="59" spans="1:1">
      <c r="A59" s="172"/>
    </row>
    <row r="60" spans="1:1">
      <c r="A60" s="172"/>
    </row>
    <row r="61" spans="1:1">
      <c r="A61" s="172"/>
    </row>
    <row r="62" spans="1:1">
      <c r="A62" s="172"/>
    </row>
    <row r="63" spans="1:1">
      <c r="A63" s="172"/>
    </row>
    <row r="64" spans="1:1">
      <c r="A64" s="172"/>
    </row>
    <row r="65" spans="1:1">
      <c r="A65" s="172"/>
    </row>
    <row r="66" spans="1:1">
      <c r="A66" s="172"/>
    </row>
    <row r="67" spans="1:1">
      <c r="A67" s="172"/>
    </row>
    <row r="68" spans="1:1">
      <c r="A68" s="172"/>
    </row>
    <row r="69" spans="1:1">
      <c r="A69" s="172"/>
    </row>
    <row r="70" spans="1:1">
      <c r="A70" s="172"/>
    </row>
    <row r="71" spans="1:1">
      <c r="A71" s="172"/>
    </row>
    <row r="72" spans="1:1">
      <c r="A72" s="172"/>
    </row>
    <row r="73" spans="1:1">
      <c r="A73" s="172"/>
    </row>
    <row r="74" spans="1:1">
      <c r="A74" s="172"/>
    </row>
    <row r="75" spans="1:1">
      <c r="A75" s="172"/>
    </row>
    <row r="76" spans="1:1">
      <c r="A76" s="172"/>
    </row>
    <row r="77" spans="1:1">
      <c r="A77" s="172"/>
    </row>
    <row r="78" spans="1:1">
      <c r="A78" s="172"/>
    </row>
    <row r="79" spans="1:1">
      <c r="A79" s="172"/>
    </row>
    <row r="80" spans="1:1">
      <c r="A80" s="172"/>
    </row>
    <row r="81" spans="1:1">
      <c r="A81" s="172"/>
    </row>
    <row r="82" spans="1:1">
      <c r="A82" s="172"/>
    </row>
    <row r="83" spans="1:1">
      <c r="A83" s="172"/>
    </row>
    <row r="84" spans="1:1">
      <c r="A84" s="172"/>
    </row>
    <row r="85" spans="1:1">
      <c r="A85" s="172"/>
    </row>
    <row r="86" spans="1:1">
      <c r="A86" s="172"/>
    </row>
    <row r="87" spans="1:1">
      <c r="A87" s="172"/>
    </row>
    <row r="88" spans="1:1">
      <c r="A88" s="172"/>
    </row>
    <row r="89" spans="1:1">
      <c r="A89" s="172"/>
    </row>
    <row r="90" spans="1:1">
      <c r="A90" s="172"/>
    </row>
    <row r="91" spans="1:1">
      <c r="A91" s="172"/>
    </row>
    <row r="92" spans="1:1">
      <c r="A92" s="172"/>
    </row>
    <row r="93" spans="1:1" ht="20.149999999999999" customHeight="1">
      <c r="A93" s="173" t="s">
        <v>28</v>
      </c>
    </row>
    <row r="94" spans="1:1" s="166" customFormat="1" ht="14.5">
      <c r="A94" s="155"/>
    </row>
    <row r="95" spans="1:1" s="166" customFormat="1" ht="19.5" customHeight="1">
      <c r="A95" s="155"/>
    </row>
    <row r="96" spans="1:1" s="166" customFormat="1" ht="15.5">
      <c r="A96" s="156"/>
    </row>
    <row r="97" spans="1:1" s="166" customFormat="1" ht="15.5">
      <c r="A97" s="157"/>
    </row>
    <row r="98" spans="1:1" s="166" customFormat="1" ht="14">
      <c r="A98" s="158"/>
    </row>
    <row r="99" spans="1:1" s="166" customFormat="1">
      <c r="A99" s="159"/>
    </row>
    <row r="100" spans="1:1" s="166" customFormat="1">
      <c r="A100" s="159"/>
    </row>
    <row r="101" spans="1:1" s="166" customFormat="1">
      <c r="A101" s="159"/>
    </row>
    <row r="102" spans="1:1" s="166" customFormat="1">
      <c r="A102" s="159"/>
    </row>
    <row r="103" spans="1:1" s="166" customFormat="1">
      <c r="A103" s="159"/>
    </row>
    <row r="104" spans="1:1" s="166" customFormat="1">
      <c r="A104" s="159"/>
    </row>
    <row r="105" spans="1:1" s="166" customFormat="1">
      <c r="A105" s="159"/>
    </row>
    <row r="106" spans="1:1" s="166" customFormat="1">
      <c r="A106" s="159"/>
    </row>
    <row r="107" spans="1:1" s="166" customFormat="1">
      <c r="A107" s="159"/>
    </row>
    <row r="108" spans="1:1" s="166" customFormat="1">
      <c r="A108" s="159"/>
    </row>
    <row r="109" spans="1:1" s="166" customFormat="1">
      <c r="A109" s="159"/>
    </row>
    <row r="110" spans="1:1" s="166" customFormat="1">
      <c r="A110" s="159"/>
    </row>
    <row r="111" spans="1:1" s="166" customFormat="1">
      <c r="A111" s="159"/>
    </row>
    <row r="112" spans="1:1" s="166" customFormat="1">
      <c r="A112" s="159"/>
    </row>
    <row r="113" spans="1:1" s="166" customFormat="1">
      <c r="A113" s="159"/>
    </row>
    <row r="114" spans="1:1" s="166" customFormat="1">
      <c r="A114" s="159"/>
    </row>
    <row r="115" spans="1:1" s="166" customFormat="1">
      <c r="A115" s="159"/>
    </row>
    <row r="116" spans="1:1" s="166" customFormat="1">
      <c r="A116" s="159"/>
    </row>
    <row r="117" spans="1:1" s="166" customFormat="1">
      <c r="A117" s="159"/>
    </row>
    <row r="118" spans="1:1" s="166" customFormat="1">
      <c r="A118" s="159"/>
    </row>
    <row r="119" spans="1:1" s="166" customFormat="1">
      <c r="A119" s="159"/>
    </row>
    <row r="120" spans="1:1" s="166" customFormat="1">
      <c r="A120" s="159"/>
    </row>
    <row r="121" spans="1:1" s="166" customFormat="1">
      <c r="A121" s="159"/>
    </row>
    <row r="122" spans="1:1" s="166" customFormat="1">
      <c r="A122" s="159"/>
    </row>
    <row r="123" spans="1:1" s="166" customFormat="1">
      <c r="A123" s="159"/>
    </row>
    <row r="124" spans="1:1" s="166" customFormat="1">
      <c r="A124" s="159"/>
    </row>
    <row r="125" spans="1:1" s="166" customFormat="1">
      <c r="A125" s="159"/>
    </row>
    <row r="126" spans="1:1" s="166" customFormat="1">
      <c r="A126" s="159"/>
    </row>
    <row r="127" spans="1:1" s="166" customFormat="1">
      <c r="A127" s="159"/>
    </row>
    <row r="128" spans="1:1" s="166" customFormat="1">
      <c r="A128" s="159"/>
    </row>
    <row r="129" spans="1:1" s="166" customFormat="1">
      <c r="A129" s="159"/>
    </row>
    <row r="130" spans="1:1" s="166" customFormat="1">
      <c r="A130" s="159"/>
    </row>
    <row r="131" spans="1:1" s="166" customFormat="1">
      <c r="A131" s="159"/>
    </row>
    <row r="132" spans="1:1" s="166" customFormat="1">
      <c r="A132" s="159"/>
    </row>
    <row r="133" spans="1:1" s="166" customFormat="1">
      <c r="A133" s="159"/>
    </row>
    <row r="134" spans="1:1" s="166" customFormat="1">
      <c r="A134" s="159"/>
    </row>
    <row r="135" spans="1:1" s="166" customFormat="1">
      <c r="A135" s="159"/>
    </row>
    <row r="136" spans="1:1" s="166" customFormat="1">
      <c r="A136" s="159"/>
    </row>
    <row r="137" spans="1:1" s="166" customFormat="1">
      <c r="A137" s="159"/>
    </row>
    <row r="138" spans="1:1" s="166" customFormat="1">
      <c r="A138" s="159"/>
    </row>
    <row r="139" spans="1:1" s="166" customFormat="1">
      <c r="A139" s="159"/>
    </row>
    <row r="140" spans="1:1" s="166" customFormat="1">
      <c r="A140" s="159"/>
    </row>
    <row r="141" spans="1:1" s="166" customFormat="1">
      <c r="A141" s="159"/>
    </row>
    <row r="142" spans="1:1" s="166" customFormat="1">
      <c r="A142" s="159"/>
    </row>
    <row r="143" spans="1:1" s="166" customFormat="1">
      <c r="A143" s="159"/>
    </row>
    <row r="144" spans="1:1" s="166" customFormat="1">
      <c r="A144" s="159"/>
    </row>
  </sheetData>
  <pageMargins left="0.70866141732283472" right="0.70866141732283472" top="0.78740157480314965" bottom="0.78740157480314965" header="0.31496062992125984" footer="0.31496062992125984"/>
  <pageSetup paperSize="9" orientation="portrait" r:id="rId1"/>
  <headerFooter>
    <oddFooter>&amp;L&amp;"-,Fett"&amp;8&amp;A&amp;C&amp;"-,Standard"&amp;8Heizungsinstallateur/in EFZ&amp;R&amp;"-,Fett"&amp;8Seite&amp;"-,Standard" &amp;P von &amp;N</oddFooter>
  </headerFooter>
  <rowBreaks count="3" manualBreakCount="3">
    <brk id="8" max="16383" man="1"/>
    <brk id="22" max="16383" man="1"/>
    <brk id="5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1"/>
  <sheetViews>
    <sheetView zoomScaleNormal="100" workbookViewId="0">
      <selection activeCell="C26" sqref="C26"/>
    </sheetView>
  </sheetViews>
  <sheetFormatPr baseColWidth="10" defaultColWidth="11" defaultRowHeight="11.5"/>
  <cols>
    <col min="1" max="1" width="86.36328125" style="159" customWidth="1"/>
  </cols>
  <sheetData>
    <row r="1" spans="1:1" s="175" customFormat="1" ht="40.5" customHeight="1">
      <c r="A1" s="153" t="s">
        <v>29</v>
      </c>
    </row>
    <row r="2" spans="1:1" ht="58">
      <c r="A2" s="160" t="s">
        <v>30</v>
      </c>
    </row>
    <row r="3" spans="1:1" ht="40" customHeight="1">
      <c r="A3" s="154" t="s">
        <v>31</v>
      </c>
    </row>
    <row r="4" spans="1:1" ht="14.5">
      <c r="A4" s="161" t="s">
        <v>32</v>
      </c>
    </row>
    <row r="5" spans="1:1" ht="409.5" customHeight="1">
      <c r="A5" s="162"/>
    </row>
    <row r="6" spans="1:1" ht="35.25" customHeight="1">
      <c r="A6" s="161"/>
    </row>
    <row r="7" spans="1:1" ht="29">
      <c r="A7" s="161" t="s">
        <v>33</v>
      </c>
    </row>
    <row r="8" spans="1:1" ht="281.25" customHeight="1">
      <c r="A8" s="162"/>
    </row>
    <row r="9" spans="1:1" ht="6.75" customHeight="1">
      <c r="A9" s="161"/>
    </row>
    <row r="10" spans="1:1" ht="14.5">
      <c r="A10" s="161"/>
    </row>
    <row r="11" spans="1:1" ht="14.5">
      <c r="A11" s="161" t="s">
        <v>34</v>
      </c>
    </row>
    <row r="12" spans="1:1" ht="311.25" customHeight="1">
      <c r="A12" s="161"/>
    </row>
    <row r="13" spans="1:1" ht="6.75" customHeight="1">
      <c r="A13" s="162"/>
    </row>
    <row r="14" spans="1:1" ht="29">
      <c r="A14" s="161" t="s">
        <v>35</v>
      </c>
    </row>
    <row r="15" spans="1:1" ht="324.75" customHeight="1">
      <c r="A15" s="162"/>
    </row>
    <row r="16" spans="1:1" ht="25.5" customHeight="1">
      <c r="A16" s="161"/>
    </row>
    <row r="17" spans="1:1" ht="40" customHeight="1">
      <c r="A17" s="154" t="s">
        <v>36</v>
      </c>
    </row>
    <row r="18" spans="1:1" ht="14.5">
      <c r="A18" s="161" t="s">
        <v>37</v>
      </c>
    </row>
    <row r="19" spans="1:1" ht="14.5">
      <c r="A19" s="161"/>
    </row>
    <row r="20" spans="1:1" ht="29">
      <c r="A20" s="161" t="s">
        <v>38</v>
      </c>
    </row>
    <row r="21" spans="1:1" ht="29">
      <c r="A21" s="161" t="s">
        <v>39</v>
      </c>
    </row>
    <row r="22" spans="1:1" ht="220.5" customHeight="1">
      <c r="A22" s="162"/>
    </row>
    <row r="23" spans="1:1" ht="14.5">
      <c r="A23" s="161" t="s">
        <v>40</v>
      </c>
    </row>
    <row r="24" spans="1:1" ht="14.5">
      <c r="A24" s="161"/>
    </row>
    <row r="25" spans="1:1" ht="14.5">
      <c r="A25" s="163" t="s">
        <v>41</v>
      </c>
    </row>
    <row r="26" spans="1:1" ht="281.25" customHeight="1">
      <c r="A26" s="164"/>
    </row>
    <row r="27" spans="1:1" ht="14.5">
      <c r="A27" s="155"/>
    </row>
    <row r="28" spans="1:1" ht="14.5">
      <c r="A28" s="155"/>
    </row>
    <row r="29" spans="1:1" ht="15.5">
      <c r="A29" s="156"/>
    </row>
    <row r="30" spans="1:1" ht="15.5">
      <c r="A30" s="157"/>
    </row>
    <row r="31" spans="1:1" ht="14">
      <c r="A31" s="158"/>
    </row>
  </sheetData>
  <sheetProtection sheet="1" objects="1" scenarios="1"/>
  <pageMargins left="0.7" right="0.7" top="0.78740157499999996" bottom="0.78740157499999996" header="0.3" footer="0.3"/>
  <pageSetup paperSize="9" orientation="portrait" r:id="rId1"/>
  <rowBreaks count="3" manualBreakCount="3">
    <brk id="6" max="16383" man="1"/>
    <brk id="13" max="16383" man="1"/>
    <brk id="1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F37"/>
  <sheetViews>
    <sheetView topLeftCell="A4" zoomScaleNormal="100" zoomScalePageLayoutView="160" workbookViewId="0">
      <selection activeCell="F21" sqref="F21"/>
    </sheetView>
  </sheetViews>
  <sheetFormatPr baseColWidth="10" defaultColWidth="10.6328125" defaultRowHeight="12"/>
  <cols>
    <col min="1" max="1" width="11.453125" style="175" customWidth="1"/>
    <col min="2" max="2" width="32" style="175" customWidth="1"/>
    <col min="3" max="3" width="10" style="175" customWidth="1"/>
    <col min="4" max="4" width="10.6328125" style="175" customWidth="1"/>
    <col min="5" max="5" width="11.90625" style="175" customWidth="1"/>
    <col min="6" max="6" width="12.08984375" style="175" customWidth="1"/>
    <col min="7" max="16384" width="10.6328125" style="175"/>
  </cols>
  <sheetData>
    <row r="1" spans="1:6" ht="40.5" customHeight="1">
      <c r="A1" s="215"/>
      <c r="B1" s="215"/>
      <c r="C1" s="215"/>
      <c r="D1" s="216"/>
      <c r="E1" s="217"/>
      <c r="F1" s="217"/>
    </row>
    <row r="2" spans="1:6" ht="30" customHeight="1">
      <c r="A2" s="210"/>
      <c r="B2" s="210"/>
      <c r="C2" s="210"/>
      <c r="D2" s="210"/>
      <c r="E2" s="210"/>
      <c r="F2" s="210"/>
    </row>
    <row r="3" spans="1:6" s="179" customFormat="1" ht="12" customHeight="1">
      <c r="A3" s="211" t="s">
        <v>42</v>
      </c>
      <c r="B3" s="212"/>
      <c r="C3" s="212"/>
      <c r="D3" s="213" t="s">
        <v>43</v>
      </c>
      <c r="E3" s="214"/>
      <c r="F3" s="214"/>
    </row>
    <row r="4" spans="1:6" ht="11.25" customHeight="1">
      <c r="A4" s="218"/>
      <c r="B4" s="219"/>
      <c r="C4" s="219"/>
      <c r="D4" s="219"/>
      <c r="E4" s="219"/>
      <c r="F4" s="219"/>
    </row>
    <row r="5" spans="1:6" s="2" customFormat="1" ht="18.5">
      <c r="A5" s="208" t="s">
        <v>44</v>
      </c>
      <c r="B5" s="209"/>
      <c r="C5" s="210"/>
      <c r="D5" s="210"/>
      <c r="E5" s="210"/>
      <c r="F5" s="210"/>
    </row>
    <row r="6" spans="1:6" s="4" customFormat="1" ht="11.25" customHeight="1">
      <c r="A6" s="3"/>
      <c r="C6" s="3"/>
      <c r="D6" s="5"/>
      <c r="E6" s="5"/>
    </row>
    <row r="7" spans="1:6" s="121" customFormat="1" ht="28.4" customHeight="1">
      <c r="A7" s="91" t="s">
        <v>45</v>
      </c>
      <c r="B7" s="222" t="s">
        <v>46</v>
      </c>
      <c r="C7" s="223"/>
      <c r="D7" s="223"/>
      <c r="E7" s="223"/>
      <c r="F7" s="152"/>
    </row>
    <row r="8" spans="1:6" ht="11.25" customHeight="1">
      <c r="A8" s="195"/>
      <c r="B8" s="195"/>
      <c r="C8" s="195"/>
      <c r="D8" s="195"/>
      <c r="E8" s="195"/>
      <c r="F8" s="195"/>
    </row>
    <row r="9" spans="1:6" s="101" customFormat="1" ht="15" customHeight="1">
      <c r="A9" s="224" t="s">
        <v>47</v>
      </c>
      <c r="B9" s="225"/>
      <c r="C9" s="225"/>
      <c r="D9" s="225"/>
      <c r="E9" s="225"/>
      <c r="F9" s="225"/>
    </row>
    <row r="10" spans="1:6" s="8" customFormat="1" ht="17.149999999999999" customHeight="1">
      <c r="A10" s="199" t="s">
        <v>48</v>
      </c>
      <c r="B10" s="128"/>
      <c r="C10" s="196" t="s">
        <v>49</v>
      </c>
      <c r="D10" s="128"/>
      <c r="E10" s="196" t="s">
        <v>50</v>
      </c>
      <c r="F10" s="128"/>
    </row>
    <row r="11" spans="1:6" s="8" customFormat="1" ht="17.149999999999999" customHeight="1">
      <c r="A11" s="199" t="s">
        <v>51</v>
      </c>
      <c r="B11" s="128"/>
      <c r="C11" s="196" t="s">
        <v>52</v>
      </c>
      <c r="D11" s="128"/>
      <c r="E11" s="196" t="s">
        <v>53</v>
      </c>
      <c r="F11" s="128"/>
    </row>
    <row r="12" spans="1:6" s="8" customFormat="1" ht="17.149999999999999" customHeight="1">
      <c r="A12" s="199" t="s">
        <v>54</v>
      </c>
      <c r="B12" s="128"/>
      <c r="C12" s="9"/>
      <c r="D12" s="9"/>
      <c r="E12" s="9"/>
      <c r="F12" s="9"/>
    </row>
    <row r="13" spans="1:6" s="8" customFormat="1" ht="5.9" customHeight="1">
      <c r="A13" s="9"/>
      <c r="B13" s="9"/>
      <c r="C13" s="9"/>
      <c r="D13" s="9"/>
      <c r="E13" s="9"/>
      <c r="F13" s="9"/>
    </row>
    <row r="14" spans="1:6" s="38" customFormat="1" ht="15" customHeight="1">
      <c r="A14" s="81"/>
      <c r="B14" s="81"/>
      <c r="C14" s="81" t="s">
        <v>55</v>
      </c>
      <c r="D14" s="123" t="s">
        <v>56</v>
      </c>
      <c r="E14" s="123" t="s">
        <v>57</v>
      </c>
      <c r="F14" s="81"/>
    </row>
    <row r="15" spans="1:6" s="8" customFormat="1" ht="15" customHeight="1">
      <c r="A15" s="122" t="s">
        <v>58</v>
      </c>
      <c r="B15" s="129"/>
      <c r="C15" s="131"/>
      <c r="D15" s="128"/>
      <c r="E15" s="132"/>
      <c r="F15" s="111"/>
    </row>
    <row r="16" spans="1:6" s="8" customFormat="1" ht="15" customHeight="1">
      <c r="A16" s="122" t="s">
        <v>59</v>
      </c>
      <c r="B16" s="130"/>
      <c r="C16" s="124"/>
      <c r="D16" s="125"/>
      <c r="E16" s="125"/>
      <c r="F16" s="125"/>
    </row>
    <row r="17" spans="1:6" s="10" customFormat="1" ht="8.5" customHeight="1">
      <c r="A17" s="21"/>
      <c r="C17" s="22"/>
      <c r="D17" s="23"/>
      <c r="E17" s="92"/>
      <c r="F17" s="23"/>
    </row>
    <row r="18" spans="1:6" s="101" customFormat="1" ht="15" customHeight="1">
      <c r="A18" s="224" t="s">
        <v>60</v>
      </c>
      <c r="B18" s="225"/>
      <c r="C18" s="225"/>
      <c r="D18" s="225"/>
      <c r="E18" s="225"/>
      <c r="F18" s="225"/>
    </row>
    <row r="19" spans="1:6" s="14" customFormat="1">
      <c r="A19" s="226"/>
      <c r="B19" s="226"/>
      <c r="C19" s="197"/>
      <c r="D19" s="13"/>
      <c r="E19" s="25" t="s">
        <v>61</v>
      </c>
      <c r="F19" s="195"/>
    </row>
    <row r="20" spans="1:6" s="103" customFormat="1" ht="12" customHeight="1">
      <c r="A20" s="220"/>
      <c r="B20" s="221"/>
      <c r="C20" s="199"/>
      <c r="D20" s="17"/>
      <c r="E20" s="16"/>
      <c r="F20" s="200"/>
    </row>
    <row r="21" spans="1:6" s="103" customFormat="1" ht="12" customHeight="1">
      <c r="A21" s="220" t="s">
        <v>62</v>
      </c>
      <c r="B21" s="221"/>
      <c r="C21" s="199"/>
      <c r="D21" s="17"/>
      <c r="E21" s="16">
        <f>'Übersichtsformular Kurs 1'!F36</f>
        <v>6</v>
      </c>
      <c r="F21" s="200"/>
    </row>
    <row r="22" spans="1:6" s="103" customFormat="1" ht="12" customHeight="1">
      <c r="A22" s="220" t="s">
        <v>63</v>
      </c>
      <c r="B22" s="221"/>
      <c r="C22" s="199"/>
      <c r="D22" s="17"/>
      <c r="E22" s="16">
        <f>'Übersichtsformular Kurs 3'!F37</f>
        <v>5</v>
      </c>
      <c r="F22" s="200"/>
    </row>
    <row r="23" spans="1:6" s="103" customFormat="1" ht="12" customHeight="1">
      <c r="A23" s="220" t="s">
        <v>64</v>
      </c>
      <c r="B23" s="221"/>
      <c r="C23" s="199"/>
      <c r="D23" s="17"/>
      <c r="E23" s="16">
        <v>0</v>
      </c>
      <c r="F23" s="200"/>
    </row>
    <row r="24" spans="1:6" s="103" customFormat="1" ht="12" customHeight="1">
      <c r="A24" s="220" t="s">
        <v>65</v>
      </c>
      <c r="B24" s="221"/>
      <c r="C24" s="199"/>
      <c r="D24" s="17"/>
      <c r="E24" s="16">
        <v>0</v>
      </c>
      <c r="F24" s="200"/>
    </row>
    <row r="25" spans="1:6" s="103" customFormat="1" ht="12" customHeight="1">
      <c r="A25" s="220" t="s">
        <v>66</v>
      </c>
      <c r="B25" s="221"/>
      <c r="C25" s="199"/>
      <c r="D25" s="17"/>
      <c r="E25" s="16">
        <v>0</v>
      </c>
      <c r="F25" s="200"/>
    </row>
    <row r="26" spans="1:6" s="103" customFormat="1" ht="12" customHeight="1">
      <c r="A26" s="220" t="s">
        <v>67</v>
      </c>
      <c r="B26" s="221"/>
      <c r="C26" s="199"/>
      <c r="D26" s="17"/>
      <c r="E26" s="16">
        <v>0</v>
      </c>
      <c r="F26" s="200"/>
    </row>
    <row r="27" spans="1:6" ht="25.4" customHeight="1">
      <c r="A27" s="220"/>
      <c r="B27" s="221"/>
      <c r="C27" s="150"/>
      <c r="D27" s="17"/>
      <c r="E27" s="116"/>
      <c r="F27" s="200"/>
    </row>
    <row r="28" spans="1:6" s="10" customFormat="1" ht="20.25" customHeight="1">
      <c r="A28" s="227" t="s">
        <v>68</v>
      </c>
      <c r="B28" s="228"/>
      <c r="C28" s="105"/>
      <c r="D28" s="105"/>
      <c r="E28" s="151">
        <f>AVERAGE(E21:E26)</f>
        <v>1.8333333333333333</v>
      </c>
      <c r="F28" s="119">
        <f>ROUND(E28*2,0)/2</f>
        <v>2</v>
      </c>
    </row>
    <row r="29" spans="1:6" s="10" customFormat="1" ht="8.5" customHeight="1">
      <c r="A29" s="21"/>
      <c r="C29" s="22"/>
      <c r="D29" s="23"/>
      <c r="E29" s="92"/>
      <c r="F29" s="23"/>
    </row>
    <row r="30" spans="1:6" s="101" customFormat="1" ht="15" customHeight="1">
      <c r="A30" s="224" t="s">
        <v>69</v>
      </c>
      <c r="B30" s="225"/>
      <c r="C30" s="225"/>
      <c r="D30" s="225"/>
      <c r="E30" s="225"/>
      <c r="F30" s="225"/>
    </row>
    <row r="31" spans="1:6" ht="5.25" customHeight="1">
      <c r="A31" s="229"/>
      <c r="B31" s="210"/>
      <c r="C31" s="210"/>
      <c r="D31" s="210"/>
      <c r="E31" s="210"/>
      <c r="F31" s="197"/>
    </row>
    <row r="32" spans="1:6" s="178" customFormat="1" ht="25" customHeight="1">
      <c r="A32" s="81" t="s">
        <v>70</v>
      </c>
      <c r="B32" s="133"/>
      <c r="C32" s="108" t="s">
        <v>59</v>
      </c>
      <c r="D32" s="230"/>
      <c r="E32" s="231"/>
      <c r="F32" s="232"/>
    </row>
    <row r="33" spans="1:6" s="178" customFormat="1" ht="10" customHeight="1">
      <c r="A33" s="199"/>
      <c r="B33" s="43"/>
      <c r="C33" s="100"/>
      <c r="D33" s="91"/>
      <c r="E33" s="44"/>
      <c r="F33" s="44"/>
    </row>
    <row r="34" spans="1:6" s="178" customFormat="1" ht="25" customHeight="1">
      <c r="A34" s="81" t="s">
        <v>48</v>
      </c>
      <c r="B34" s="133"/>
      <c r="C34" s="108" t="s">
        <v>71</v>
      </c>
      <c r="D34" s="230"/>
      <c r="E34" s="231"/>
      <c r="F34" s="232"/>
    </row>
    <row r="35" spans="1:6" s="10" customFormat="1" ht="13.5" customHeight="1">
      <c r="A35" s="21"/>
      <c r="C35" s="22"/>
      <c r="D35" s="23"/>
      <c r="E35" s="24"/>
      <c r="F35" s="23"/>
    </row>
    <row r="37" spans="1:6">
      <c r="A37" s="195"/>
      <c r="B37" s="195"/>
      <c r="C37" s="98"/>
      <c r="D37" s="195"/>
      <c r="E37" s="195"/>
      <c r="F37" s="195"/>
    </row>
  </sheetData>
  <mergeCells count="24">
    <mergeCell ref="A28:B28"/>
    <mergeCell ref="A30:F30"/>
    <mergeCell ref="A31:E31"/>
    <mergeCell ref="D32:F32"/>
    <mergeCell ref="D34:F34"/>
    <mergeCell ref="A27:B27"/>
    <mergeCell ref="B7:E7"/>
    <mergeCell ref="A9:F9"/>
    <mergeCell ref="A18:F18"/>
    <mergeCell ref="A19:B19"/>
    <mergeCell ref="A20:B20"/>
    <mergeCell ref="A21:B21"/>
    <mergeCell ref="A22:B22"/>
    <mergeCell ref="A23:B23"/>
    <mergeCell ref="A24:B24"/>
    <mergeCell ref="A25:B25"/>
    <mergeCell ref="A26:B26"/>
    <mergeCell ref="A5:F5"/>
    <mergeCell ref="A3:C3"/>
    <mergeCell ref="D3:F3"/>
    <mergeCell ref="A1:C1"/>
    <mergeCell ref="D1:F1"/>
    <mergeCell ref="A2:F2"/>
    <mergeCell ref="A4:F4"/>
  </mergeCells>
  <pageMargins left="0.98425196850393704" right="0.19685039370078741" top="0.19685039370078741" bottom="0.39370078740157483" header="0.31496062992125984" footer="0.19685039370078741"/>
  <pageSetup paperSize="9" fitToHeight="2" orientation="portrait" r:id="rId1"/>
  <headerFooter differentFirst="1">
    <oddFooter xml:space="preserve">&amp;L&amp;"-,Standard"&amp;6&amp;F&amp;C&amp;"-,Standard"&amp;6&amp;A&amp;R&amp;"-,Standard"&amp;6Seite &amp;"-,Fett"&amp;P&amp;"-,Standard" | &amp;"-,Fett"&amp;N&amp;"-,Standard"  /  &amp;D </oddFooter>
    <firstFooter xml:space="preserve">&amp;L&amp;G&amp;C&amp;"-,Standard"&amp;6&amp;A&amp;R&amp;"-,Standard"&amp;6Seite &amp;"-,Fett"&amp;P&amp;"-,Standard" | &amp;"-,Fett"&amp;N &amp;"-,Standard" /  &amp;D&amp;"-,Fett" </first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F75"/>
  <sheetViews>
    <sheetView zoomScaleNormal="100" zoomScalePageLayoutView="160" workbookViewId="0">
      <selection activeCell="E26" sqref="E26"/>
    </sheetView>
  </sheetViews>
  <sheetFormatPr baseColWidth="10" defaultColWidth="10.6328125" defaultRowHeight="12"/>
  <cols>
    <col min="1" max="1" width="11.453125" style="1" customWidth="1"/>
    <col min="2" max="2" width="32" style="1" customWidth="1"/>
    <col min="3" max="3" width="10" style="1" customWidth="1"/>
    <col min="4" max="4" width="10.6328125" style="1" customWidth="1"/>
    <col min="5" max="5" width="11.90625" style="1" customWidth="1"/>
    <col min="6" max="6" width="12.08984375" style="1" customWidth="1"/>
    <col min="7" max="16384" width="10.6328125" style="1"/>
  </cols>
  <sheetData>
    <row r="1" spans="1:6" ht="40.5" customHeight="1">
      <c r="A1" s="215"/>
      <c r="B1" s="215"/>
      <c r="C1" s="215"/>
      <c r="D1" s="216"/>
      <c r="E1" s="217"/>
      <c r="F1" s="217"/>
    </row>
    <row r="2" spans="1:6" ht="30" customHeight="1">
      <c r="A2" s="210"/>
      <c r="B2" s="210"/>
      <c r="C2" s="210"/>
      <c r="D2" s="210"/>
      <c r="E2" s="210"/>
      <c r="F2" s="210"/>
    </row>
    <row r="3" spans="1:6" s="179" customFormat="1" ht="12" customHeight="1">
      <c r="A3" s="211" t="s">
        <v>42</v>
      </c>
      <c r="B3" s="212"/>
      <c r="C3" s="212"/>
      <c r="D3" s="213" t="s">
        <v>43</v>
      </c>
      <c r="E3" s="214"/>
      <c r="F3" s="214"/>
    </row>
    <row r="4" spans="1:6" ht="11.25" customHeight="1">
      <c r="A4" s="218"/>
      <c r="B4" s="219"/>
      <c r="C4" s="219"/>
      <c r="D4" s="219"/>
      <c r="E4" s="219"/>
      <c r="F4" s="219"/>
    </row>
    <row r="5" spans="1:6" s="2" customFormat="1" ht="18.5">
      <c r="A5" s="208" t="s">
        <v>44</v>
      </c>
      <c r="B5" s="209"/>
      <c r="C5" s="210"/>
      <c r="D5" s="210"/>
      <c r="E5" s="210"/>
      <c r="F5" s="210"/>
    </row>
    <row r="6" spans="1:6" s="4" customFormat="1" ht="11.25" customHeight="1">
      <c r="A6" s="3"/>
      <c r="C6" s="3"/>
      <c r="D6" s="5"/>
      <c r="E6" s="5"/>
    </row>
    <row r="7" spans="1:6" s="6" customFormat="1" ht="28.4" customHeight="1">
      <c r="A7" s="91" t="s">
        <v>45</v>
      </c>
      <c r="B7" s="222" t="s">
        <v>46</v>
      </c>
      <c r="C7" s="223"/>
      <c r="D7" s="223"/>
      <c r="E7" s="223"/>
      <c r="F7" s="149" t="s">
        <v>72</v>
      </c>
    </row>
    <row r="8" spans="1:6" ht="11.25" customHeight="1">
      <c r="A8" s="195"/>
      <c r="B8" s="195"/>
      <c r="C8" s="195"/>
      <c r="D8" s="195"/>
      <c r="E8" s="195"/>
      <c r="F8" s="195"/>
    </row>
    <row r="9" spans="1:6" s="101" customFormat="1" ht="15" customHeight="1">
      <c r="A9" s="224" t="s">
        <v>47</v>
      </c>
      <c r="B9" s="225"/>
      <c r="C9" s="225"/>
      <c r="D9" s="225"/>
      <c r="E9" s="225"/>
      <c r="F9" s="225"/>
    </row>
    <row r="10" spans="1:6" s="8" customFormat="1" ht="17.149999999999999" customHeight="1">
      <c r="A10" s="199" t="s">
        <v>48</v>
      </c>
      <c r="B10" s="128"/>
      <c r="C10" s="196" t="s">
        <v>49</v>
      </c>
      <c r="D10" s="128"/>
      <c r="E10" s="196" t="s">
        <v>50</v>
      </c>
      <c r="F10" s="128"/>
    </row>
    <row r="11" spans="1:6" s="8" customFormat="1" ht="17.149999999999999" customHeight="1">
      <c r="A11" s="199" t="s">
        <v>51</v>
      </c>
      <c r="B11" s="128"/>
      <c r="C11" s="196" t="s">
        <v>52</v>
      </c>
      <c r="D11" s="128"/>
      <c r="E11" s="196" t="s">
        <v>53</v>
      </c>
      <c r="F11" s="128"/>
    </row>
    <row r="12" spans="1:6" s="8" customFormat="1" ht="17.149999999999999" customHeight="1">
      <c r="A12" s="199" t="s">
        <v>54</v>
      </c>
      <c r="B12" s="128"/>
      <c r="C12" s="9"/>
      <c r="D12" s="9"/>
      <c r="E12" s="9"/>
      <c r="F12" s="9"/>
    </row>
    <row r="13" spans="1:6" s="8" customFormat="1" ht="5.9" customHeight="1">
      <c r="A13" s="9"/>
      <c r="B13" s="9"/>
      <c r="C13" s="9"/>
      <c r="D13" s="9"/>
      <c r="E13" s="9"/>
      <c r="F13" s="9"/>
    </row>
    <row r="14" spans="1:6" s="38" customFormat="1" ht="15" customHeight="1">
      <c r="A14" s="81"/>
      <c r="B14" s="81"/>
      <c r="C14" s="81" t="s">
        <v>55</v>
      </c>
      <c r="D14" s="123" t="s">
        <v>56</v>
      </c>
      <c r="E14" s="123" t="s">
        <v>57</v>
      </c>
      <c r="F14" s="81"/>
    </row>
    <row r="15" spans="1:6" s="8" customFormat="1" ht="15" customHeight="1">
      <c r="A15" s="122" t="s">
        <v>58</v>
      </c>
      <c r="B15" s="129"/>
      <c r="C15" s="131"/>
      <c r="D15" s="128"/>
      <c r="E15" s="132"/>
      <c r="F15" s="111"/>
    </row>
    <row r="16" spans="1:6" s="8" customFormat="1" ht="15" customHeight="1">
      <c r="A16" s="122" t="s">
        <v>59</v>
      </c>
      <c r="B16" s="130"/>
      <c r="C16" s="124"/>
      <c r="D16" s="125"/>
      <c r="E16" s="125"/>
      <c r="F16" s="125"/>
    </row>
    <row r="17" spans="1:6" s="10" customFormat="1" ht="8.5" customHeight="1">
      <c r="A17" s="21"/>
      <c r="C17" s="22"/>
      <c r="D17" s="23"/>
      <c r="E17" s="92"/>
      <c r="F17" s="23"/>
    </row>
    <row r="18" spans="1:6" s="93" customFormat="1" ht="15" customHeight="1">
      <c r="A18" s="224" t="s">
        <v>73</v>
      </c>
      <c r="B18" s="225"/>
      <c r="C18" s="225"/>
      <c r="D18" s="225"/>
      <c r="E18" s="225"/>
      <c r="F18" s="225"/>
    </row>
    <row r="19" spans="1:6" ht="15" customHeight="1">
      <c r="A19" s="9" t="s">
        <v>61</v>
      </c>
      <c r="B19" s="102" t="s">
        <v>74</v>
      </c>
      <c r="C19" s="197"/>
      <c r="D19" s="197"/>
      <c r="E19" s="197"/>
      <c r="F19" s="197"/>
    </row>
    <row r="20" spans="1:6" s="127" customFormat="1" ht="63" customHeight="1">
      <c r="A20" s="126" t="s">
        <v>75</v>
      </c>
      <c r="B20" s="263"/>
      <c r="C20" s="264"/>
      <c r="D20" s="264"/>
      <c r="E20" s="264"/>
      <c r="F20" s="265"/>
    </row>
    <row r="21" spans="1:6" s="10" customFormat="1" ht="8.5" customHeight="1">
      <c r="A21" s="21"/>
      <c r="C21" s="22"/>
      <c r="D21" s="23"/>
      <c r="E21" s="92"/>
      <c r="F21" s="23"/>
    </row>
    <row r="22" spans="1:6" s="101" customFormat="1" ht="15" customHeight="1">
      <c r="A22" s="224" t="s">
        <v>60</v>
      </c>
      <c r="B22" s="225"/>
      <c r="C22" s="225"/>
      <c r="D22" s="225"/>
      <c r="E22" s="225"/>
      <c r="F22" s="225"/>
    </row>
    <row r="23" spans="1:6" s="14" customFormat="1" ht="19">
      <c r="A23" s="11" t="s">
        <v>76</v>
      </c>
      <c r="B23" s="12" t="s">
        <v>77</v>
      </c>
      <c r="C23" s="13"/>
      <c r="D23" s="13"/>
      <c r="E23" s="13" t="s">
        <v>78</v>
      </c>
      <c r="F23" s="13" t="s">
        <v>79</v>
      </c>
    </row>
    <row r="24" spans="1:6" s="103" customFormat="1" ht="12" customHeight="1">
      <c r="A24" s="15" t="s">
        <v>80</v>
      </c>
      <c r="B24" s="247" t="s">
        <v>81</v>
      </c>
      <c r="C24" s="248"/>
      <c r="D24" s="248"/>
      <c r="E24" s="16">
        <f>'Detailbewertung HK Kurs 1'!F28</f>
        <v>6</v>
      </c>
      <c r="F24" s="17">
        <v>1</v>
      </c>
    </row>
    <row r="25" spans="1:6" s="103" customFormat="1" ht="12" customHeight="1">
      <c r="A25" s="15" t="s">
        <v>82</v>
      </c>
      <c r="B25" s="247" t="s">
        <v>83</v>
      </c>
      <c r="C25" s="248"/>
      <c r="D25" s="248"/>
      <c r="E25" s="16">
        <f>'Detailbewertung HK Kurs 1'!F40</f>
        <v>6</v>
      </c>
      <c r="F25" s="17">
        <v>1</v>
      </c>
    </row>
    <row r="26" spans="1:6" s="103" customFormat="1" ht="12" customHeight="1">
      <c r="A26" s="15" t="s">
        <v>84</v>
      </c>
      <c r="B26" s="247" t="s">
        <v>85</v>
      </c>
      <c r="C26" s="248"/>
      <c r="D26" s="248"/>
      <c r="E26" s="16">
        <f>'Detailbewertung HK Kurs 1'!F63</f>
        <v>6</v>
      </c>
      <c r="F26" s="17">
        <v>1</v>
      </c>
    </row>
    <row r="27" spans="1:6" s="103" customFormat="1" ht="12" customHeight="1">
      <c r="A27" s="15"/>
      <c r="B27" s="247"/>
      <c r="C27" s="248"/>
      <c r="D27" s="248"/>
      <c r="E27" s="16"/>
      <c r="F27" s="17"/>
    </row>
    <row r="28" spans="1:6" s="103" customFormat="1" ht="12" customHeight="1">
      <c r="A28" s="15"/>
      <c r="B28" s="247"/>
      <c r="C28" s="248"/>
      <c r="D28" s="248"/>
      <c r="E28" s="16"/>
      <c r="F28" s="17"/>
    </row>
    <row r="29" spans="1:6" s="103" customFormat="1" ht="12" customHeight="1">
      <c r="A29" s="15"/>
      <c r="B29" s="247"/>
      <c r="C29" s="248"/>
      <c r="D29" s="248"/>
      <c r="E29" s="16"/>
      <c r="F29" s="17"/>
    </row>
    <row r="30" spans="1:6" s="103" customFormat="1" ht="12" customHeight="1">
      <c r="A30" s="15"/>
      <c r="B30" s="247"/>
      <c r="C30" s="248"/>
      <c r="D30" s="248"/>
      <c r="E30" s="16"/>
      <c r="F30" s="17"/>
    </row>
    <row r="31" spans="1:6" ht="25.4" customHeight="1">
      <c r="A31" s="249" t="s">
        <v>86</v>
      </c>
      <c r="B31" s="210"/>
      <c r="C31" s="18"/>
      <c r="D31" s="19"/>
      <c r="E31" s="115">
        <f>MROUND(((E24*F24+E25*F25+E26*F26+E27*F27+E28*F28+E29*F29+E30*F30)/SUM(F24:F30)),0.1)</f>
        <v>6</v>
      </c>
      <c r="F31" s="20"/>
    </row>
    <row r="32" spans="1:6" s="10" customFormat="1" ht="8.5" customHeight="1">
      <c r="A32" s="21"/>
      <c r="C32" s="22"/>
      <c r="D32" s="23"/>
      <c r="E32" s="92"/>
      <c r="F32" s="23"/>
    </row>
    <row r="33" spans="1:6" s="107" customFormat="1" ht="15" customHeight="1">
      <c r="A33" s="254" t="s">
        <v>87</v>
      </c>
      <c r="B33" s="254"/>
      <c r="C33" s="255"/>
      <c r="D33" s="255"/>
      <c r="E33" s="255"/>
      <c r="F33" s="256"/>
    </row>
    <row r="34" spans="1:6" s="88" customFormat="1" ht="12" customHeight="1">
      <c r="A34" s="226"/>
      <c r="B34" s="226"/>
      <c r="C34" s="25" t="s">
        <v>61</v>
      </c>
      <c r="D34" s="13" t="s">
        <v>88</v>
      </c>
      <c r="E34" s="25" t="s">
        <v>89</v>
      </c>
      <c r="F34" s="195"/>
    </row>
    <row r="35" spans="1:6" s="80" customFormat="1" ht="12" customHeight="1">
      <c r="A35" s="220" t="s">
        <v>90</v>
      </c>
      <c r="B35" s="221"/>
      <c r="C35" s="16">
        <f>E31</f>
        <v>6</v>
      </c>
      <c r="D35" s="17">
        <v>4</v>
      </c>
      <c r="E35" s="116">
        <f>C35*D35</f>
        <v>24</v>
      </c>
      <c r="F35" s="200"/>
    </row>
    <row r="36" spans="1:6" s="106" customFormat="1" ht="20.149999999999999" customHeight="1">
      <c r="A36" s="227" t="s">
        <v>91</v>
      </c>
      <c r="B36" s="228"/>
      <c r="C36" s="104"/>
      <c r="D36" s="105"/>
      <c r="E36" s="117">
        <f>SUM(E35:E35)/SUM(D35:D35)</f>
        <v>6</v>
      </c>
      <c r="F36" s="119">
        <f>ROUND(E36*2,0)/2</f>
        <v>6</v>
      </c>
    </row>
    <row r="37" spans="1:6" s="10" customFormat="1" ht="8.5" customHeight="1">
      <c r="A37" s="21"/>
      <c r="C37" s="22"/>
      <c r="D37" s="23"/>
      <c r="E37" s="92"/>
      <c r="F37" s="23"/>
    </row>
    <row r="38" spans="1:6" s="101" customFormat="1" ht="15" customHeight="1">
      <c r="A38" s="224" t="s">
        <v>69</v>
      </c>
      <c r="B38" s="225"/>
      <c r="C38" s="225"/>
      <c r="D38" s="225"/>
      <c r="E38" s="225"/>
      <c r="F38" s="225"/>
    </row>
    <row r="39" spans="1:6" s="88" customFormat="1" ht="5.25" customHeight="1">
      <c r="A39" s="229"/>
      <c r="B39" s="210"/>
      <c r="C39" s="210"/>
      <c r="D39" s="210"/>
      <c r="E39" s="210"/>
      <c r="F39" s="197"/>
    </row>
    <row r="40" spans="1:6" s="90" customFormat="1" ht="25" customHeight="1">
      <c r="A40" s="81" t="s">
        <v>70</v>
      </c>
      <c r="B40" s="133"/>
      <c r="C40" s="108" t="s">
        <v>59</v>
      </c>
      <c r="D40" s="230"/>
      <c r="E40" s="231"/>
      <c r="F40" s="232"/>
    </row>
    <row r="41" spans="1:6" s="89" customFormat="1" ht="10" customHeight="1">
      <c r="A41" s="199"/>
      <c r="B41" s="43"/>
      <c r="C41" s="100"/>
      <c r="D41" s="91"/>
      <c r="E41" s="44"/>
      <c r="F41" s="44"/>
    </row>
    <row r="42" spans="1:6" s="90" customFormat="1" ht="25" customHeight="1">
      <c r="A42" s="81" t="s">
        <v>48</v>
      </c>
      <c r="B42" s="133"/>
      <c r="C42" s="108" t="s">
        <v>71</v>
      </c>
      <c r="D42" s="230"/>
      <c r="E42" s="231"/>
      <c r="F42" s="232"/>
    </row>
    <row r="43" spans="1:6" s="10" customFormat="1" ht="13.5" customHeight="1">
      <c r="A43" s="21"/>
      <c r="C43" s="22"/>
      <c r="D43" s="23"/>
      <c r="E43" s="24"/>
      <c r="F43" s="23"/>
    </row>
    <row r="44" spans="1:6" s="2" customFormat="1" ht="18.5">
      <c r="A44" s="208" t="s">
        <v>92</v>
      </c>
      <c r="B44" s="209"/>
      <c r="C44" s="210"/>
      <c r="D44" s="210"/>
      <c r="E44" s="210"/>
      <c r="F44" s="210"/>
    </row>
    <row r="45" spans="1:6" s="4" customFormat="1">
      <c r="A45" s="3"/>
      <c r="C45" s="3"/>
      <c r="D45" s="5"/>
      <c r="E45" s="5"/>
    </row>
    <row r="46" spans="1:6" s="110" customFormat="1" ht="15" customHeight="1">
      <c r="A46" s="224" t="s">
        <v>93</v>
      </c>
      <c r="B46" s="225"/>
      <c r="C46" s="225"/>
      <c r="D46" s="225"/>
      <c r="E46" s="225"/>
      <c r="F46" s="225"/>
    </row>
    <row r="47" spans="1:6" s="14" customFormat="1" ht="28" customHeight="1">
      <c r="A47" s="250"/>
      <c r="B47" s="251"/>
      <c r="C47" s="25" t="s">
        <v>94</v>
      </c>
      <c r="D47" s="13" t="s">
        <v>95</v>
      </c>
      <c r="E47" s="25" t="s">
        <v>96</v>
      </c>
      <c r="F47" s="13" t="s">
        <v>97</v>
      </c>
    </row>
    <row r="48" spans="1:6" s="8" customFormat="1" ht="12" customHeight="1">
      <c r="A48" s="257" t="s">
        <v>98</v>
      </c>
      <c r="B48" s="258"/>
      <c r="C48" s="134" t="s">
        <v>99</v>
      </c>
      <c r="D48" s="135"/>
      <c r="E48" s="134"/>
      <c r="F48" s="135"/>
    </row>
    <row r="49" spans="1:6" s="8" customFormat="1" ht="12" customHeight="1">
      <c r="A49" s="259" t="s">
        <v>100</v>
      </c>
      <c r="B49" s="260"/>
      <c r="C49" s="136"/>
      <c r="D49" s="137" t="s">
        <v>99</v>
      </c>
      <c r="E49" s="136"/>
      <c r="F49" s="137"/>
    </row>
    <row r="50" spans="1:6" s="8" customFormat="1" ht="12" customHeight="1">
      <c r="A50" s="259" t="s">
        <v>101</v>
      </c>
      <c r="B50" s="260"/>
      <c r="C50" s="136"/>
      <c r="D50" s="137" t="s">
        <v>99</v>
      </c>
      <c r="E50" s="136"/>
      <c r="F50" s="137"/>
    </row>
    <row r="51" spans="1:6" s="8" customFormat="1" ht="12" customHeight="1">
      <c r="A51" s="259" t="s">
        <v>102</v>
      </c>
      <c r="B51" s="260"/>
      <c r="C51" s="136" t="s">
        <v>99</v>
      </c>
      <c r="D51" s="137"/>
      <c r="E51" s="136"/>
      <c r="F51" s="137"/>
    </row>
    <row r="52" spans="1:6" s="8" customFormat="1" ht="12" customHeight="1">
      <c r="A52" s="261" t="s">
        <v>103</v>
      </c>
      <c r="B52" s="262"/>
      <c r="C52" s="138" t="s">
        <v>99</v>
      </c>
      <c r="D52" s="139"/>
      <c r="E52" s="138"/>
      <c r="F52" s="139"/>
    </row>
    <row r="53" spans="1:6" s="8" customFormat="1" ht="24" customHeight="1">
      <c r="A53" s="26"/>
      <c r="B53" s="27"/>
      <c r="C53" s="28"/>
      <c r="D53" s="29"/>
      <c r="E53" s="30"/>
      <c r="F53" s="28"/>
    </row>
    <row r="54" spans="1:6" s="7" customFormat="1" ht="20.149999999999999" customHeight="1">
      <c r="A54" s="252" t="s">
        <v>104</v>
      </c>
      <c r="B54" s="253"/>
      <c r="C54" s="253"/>
      <c r="D54" s="253"/>
      <c r="E54" s="253"/>
      <c r="F54" s="253"/>
    </row>
    <row r="55" spans="1:6" s="14" customFormat="1" ht="9.5">
      <c r="A55" s="31" t="s">
        <v>105</v>
      </c>
      <c r="B55" s="31" t="s">
        <v>77</v>
      </c>
      <c r="C55" s="25"/>
      <c r="D55" s="13" t="s">
        <v>106</v>
      </c>
      <c r="E55" s="32" t="s">
        <v>107</v>
      </c>
      <c r="F55" s="33" t="s">
        <v>108</v>
      </c>
    </row>
    <row r="56" spans="1:6" s="8" customFormat="1" ht="12" customHeight="1">
      <c r="A56" s="140" t="s">
        <v>109</v>
      </c>
      <c r="B56" s="140" t="s">
        <v>109</v>
      </c>
      <c r="C56" s="141"/>
      <c r="D56" s="135" t="s">
        <v>99</v>
      </c>
      <c r="E56" s="142" t="s">
        <v>99</v>
      </c>
      <c r="F56" s="143" t="s">
        <v>99</v>
      </c>
    </row>
    <row r="57" spans="1:6" s="8" customFormat="1" ht="12" customHeight="1">
      <c r="A57" s="144" t="s">
        <v>109</v>
      </c>
      <c r="B57" s="144" t="s">
        <v>109</v>
      </c>
      <c r="C57" s="145"/>
      <c r="D57" s="146" t="s">
        <v>99</v>
      </c>
      <c r="E57" s="147" t="s">
        <v>99</v>
      </c>
      <c r="F57" s="148" t="s">
        <v>99</v>
      </c>
    </row>
    <row r="58" spans="1:6" ht="24" customHeight="1">
      <c r="A58" s="195"/>
      <c r="B58" s="195"/>
      <c r="C58" s="20"/>
      <c r="D58" s="20"/>
      <c r="E58" s="20"/>
      <c r="F58" s="20"/>
    </row>
    <row r="59" spans="1:6" s="109" customFormat="1" ht="15" customHeight="1">
      <c r="A59" s="224" t="s">
        <v>110</v>
      </c>
      <c r="B59" s="225"/>
      <c r="C59" s="225"/>
      <c r="D59" s="225"/>
      <c r="E59" s="225"/>
      <c r="F59" s="225"/>
    </row>
    <row r="60" spans="1:6" s="14" customFormat="1" ht="28.5">
      <c r="A60" s="34"/>
      <c r="B60" s="34"/>
      <c r="C60" s="25" t="s">
        <v>94</v>
      </c>
      <c r="D60" s="13" t="s">
        <v>111</v>
      </c>
      <c r="E60" s="25" t="s">
        <v>96</v>
      </c>
      <c r="F60" s="13" t="s">
        <v>97</v>
      </c>
    </row>
    <row r="61" spans="1:6" s="37" customFormat="1" ht="15" customHeight="1">
      <c r="A61" s="243" t="s">
        <v>112</v>
      </c>
      <c r="B61" s="244"/>
      <c r="C61" s="35"/>
      <c r="D61" s="36"/>
      <c r="E61" s="35"/>
      <c r="F61" s="36"/>
    </row>
    <row r="62" spans="1:6" s="38" customFormat="1" ht="12" customHeight="1">
      <c r="A62" s="233" t="s">
        <v>113</v>
      </c>
      <c r="B62" s="234"/>
      <c r="C62" s="134" t="s">
        <v>99</v>
      </c>
      <c r="D62" s="135"/>
      <c r="E62" s="134"/>
      <c r="F62" s="135"/>
    </row>
    <row r="63" spans="1:6" s="38" customFormat="1" ht="12" customHeight="1">
      <c r="A63" s="235" t="s">
        <v>114</v>
      </c>
      <c r="B63" s="236"/>
      <c r="C63" s="136"/>
      <c r="D63" s="137" t="s">
        <v>99</v>
      </c>
      <c r="E63" s="136"/>
      <c r="F63" s="137"/>
    </row>
    <row r="64" spans="1:6" s="38" customFormat="1" ht="12" customHeight="1">
      <c r="A64" s="245" t="s">
        <v>115</v>
      </c>
      <c r="B64" s="246"/>
      <c r="C64" s="138"/>
      <c r="D64" s="139"/>
      <c r="E64" s="138" t="s">
        <v>99</v>
      </c>
      <c r="F64" s="139"/>
    </row>
    <row r="65" spans="1:6" s="39" customFormat="1" ht="15" customHeight="1">
      <c r="C65" s="40"/>
      <c r="D65" s="40"/>
      <c r="E65" s="40"/>
      <c r="F65" s="40"/>
    </row>
    <row r="66" spans="1:6" s="37" customFormat="1" ht="15" customHeight="1">
      <c r="A66" s="243" t="s">
        <v>116</v>
      </c>
      <c r="B66" s="244"/>
      <c r="C66" s="41"/>
      <c r="D66" s="42"/>
      <c r="E66" s="41"/>
      <c r="F66" s="42"/>
    </row>
    <row r="67" spans="1:6" s="38" customFormat="1" ht="12" customHeight="1">
      <c r="A67" s="233" t="s">
        <v>117</v>
      </c>
      <c r="B67" s="234"/>
      <c r="C67" s="134"/>
      <c r="D67" s="135"/>
      <c r="E67" s="134"/>
      <c r="F67" s="135" t="s">
        <v>99</v>
      </c>
    </row>
    <row r="68" spans="1:6" s="38" customFormat="1" ht="12" customHeight="1">
      <c r="A68" s="235" t="s">
        <v>118</v>
      </c>
      <c r="B68" s="236"/>
      <c r="C68" s="136"/>
      <c r="D68" s="137" t="s">
        <v>99</v>
      </c>
      <c r="E68" s="136"/>
      <c r="F68" s="137"/>
    </row>
    <row r="69" spans="1:6" s="38" customFormat="1" ht="12" customHeight="1">
      <c r="A69" s="198" t="s">
        <v>119</v>
      </c>
      <c r="B69" s="198"/>
      <c r="C69" s="138" t="s">
        <v>99</v>
      </c>
      <c r="D69" s="139"/>
      <c r="E69" s="138"/>
      <c r="F69" s="139"/>
    </row>
    <row r="70" spans="1:6" ht="24" customHeight="1">
      <c r="A70" s="195"/>
      <c r="B70" s="195"/>
      <c r="C70" s="20"/>
      <c r="D70" s="20"/>
      <c r="E70" s="20"/>
      <c r="F70" s="20"/>
    </row>
    <row r="71" spans="1:6" s="95" customFormat="1" ht="15" customHeight="1">
      <c r="A71" s="237" t="s">
        <v>75</v>
      </c>
      <c r="B71" s="238"/>
      <c r="C71" s="239"/>
      <c r="D71" s="239"/>
      <c r="E71" s="239"/>
      <c r="F71" s="239"/>
    </row>
    <row r="72" spans="1:6" s="37" customFormat="1" ht="132.75" customHeight="1">
      <c r="A72" s="240" t="s">
        <v>120</v>
      </c>
      <c r="B72" s="241"/>
      <c r="C72" s="241"/>
      <c r="D72" s="241"/>
      <c r="E72" s="241"/>
      <c r="F72" s="242"/>
    </row>
    <row r="73" spans="1:6" ht="15" customHeight="1">
      <c r="A73" s="195"/>
      <c r="B73" s="195"/>
      <c r="C73" s="195"/>
      <c r="D73" s="195"/>
      <c r="E73" s="195"/>
      <c r="F73" s="195"/>
    </row>
    <row r="75" spans="1:6">
      <c r="A75" s="195"/>
      <c r="B75" s="195"/>
      <c r="C75" s="98"/>
      <c r="D75" s="195"/>
      <c r="E75" s="195"/>
      <c r="F75" s="195"/>
    </row>
  </sheetData>
  <mergeCells count="47">
    <mergeCell ref="B24:D24"/>
    <mergeCell ref="A1:C1"/>
    <mergeCell ref="D1:F1"/>
    <mergeCell ref="A2:F2"/>
    <mergeCell ref="A4:F4"/>
    <mergeCell ref="A5:F5"/>
    <mergeCell ref="A9:F9"/>
    <mergeCell ref="A18:F18"/>
    <mergeCell ref="B20:F20"/>
    <mergeCell ref="A22:F22"/>
    <mergeCell ref="B7:E7"/>
    <mergeCell ref="A3:C3"/>
    <mergeCell ref="D3:F3"/>
    <mergeCell ref="A54:F54"/>
    <mergeCell ref="A33:F33"/>
    <mergeCell ref="A34:B34"/>
    <mergeCell ref="A35:B35"/>
    <mergeCell ref="A46:F46"/>
    <mergeCell ref="A44:F44"/>
    <mergeCell ref="A48:B48"/>
    <mergeCell ref="A49:B49"/>
    <mergeCell ref="A50:B50"/>
    <mergeCell ref="A51:B51"/>
    <mergeCell ref="A52:B52"/>
    <mergeCell ref="D40:F40"/>
    <mergeCell ref="D42:F42"/>
    <mergeCell ref="B25:D25"/>
    <mergeCell ref="B26:D26"/>
    <mergeCell ref="A31:B31"/>
    <mergeCell ref="A47:B47"/>
    <mergeCell ref="B27:D27"/>
    <mergeCell ref="B28:D28"/>
    <mergeCell ref="B29:D29"/>
    <mergeCell ref="B30:D30"/>
    <mergeCell ref="A36:B36"/>
    <mergeCell ref="A38:F38"/>
    <mergeCell ref="A39:E39"/>
    <mergeCell ref="A67:B67"/>
    <mergeCell ref="A68:B68"/>
    <mergeCell ref="A71:F71"/>
    <mergeCell ref="A72:F72"/>
    <mergeCell ref="A59:F59"/>
    <mergeCell ref="A61:B61"/>
    <mergeCell ref="A62:B62"/>
    <mergeCell ref="A63:B63"/>
    <mergeCell ref="A64:B64"/>
    <mergeCell ref="A66:B66"/>
  </mergeCells>
  <pageMargins left="0.98425196850393704" right="0.19685039370078741" top="0.19685039370078741" bottom="0.39370078740157483" header="0.31496062992125984" footer="0.19685039370078741"/>
  <pageSetup paperSize="9" fitToHeight="2" orientation="portrait" r:id="rId1"/>
  <headerFooter differentFirst="1">
    <oddFooter xml:space="preserve">&amp;L&amp;"-,Standard"&amp;6&amp;F&amp;C&amp;"-,Fett"&amp;6Heizungsinstallateur/in EFZ&amp;R&amp;"-,Standard"&amp;6Seite &amp;"-,Fett"&amp;P&amp;"-,Standard" | &amp;"-,Fett"&amp;N&amp;"-,Standard"  /  &amp;D </oddFooter>
    <firstFooter xml:space="preserve">&amp;L&amp;G&amp;R&amp;"-,Standard"&amp;6Seite &amp;"-,Fett"&amp;P&amp;"-,Standard" | &amp;"-,Fett"&amp;N &amp;"-,Standard" /  &amp;D&amp;"-,Fett" </firstFooter>
  </headerFooter>
  <rowBreaks count="1" manualBreakCount="1">
    <brk id="43" max="16383" man="1"/>
  </rowBreaks>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tabColor theme="5"/>
  </sheetPr>
  <dimension ref="A1:F64"/>
  <sheetViews>
    <sheetView zoomScaleNormal="100" zoomScalePageLayoutView="130" workbookViewId="0">
      <selection activeCell="D68" sqref="D68"/>
    </sheetView>
  </sheetViews>
  <sheetFormatPr baseColWidth="10" defaultColWidth="10.6328125" defaultRowHeight="12"/>
  <cols>
    <col min="1" max="1" width="8.6328125" style="68" customWidth="1"/>
    <col min="2" max="2" width="28.453125" style="68" customWidth="1"/>
    <col min="3" max="3" width="21.453125" style="68" customWidth="1"/>
    <col min="4" max="4" width="9.08984375" style="1" customWidth="1"/>
    <col min="5" max="5" width="9.36328125" style="1" customWidth="1"/>
    <col min="6" max="6" width="9.453125" style="1" customWidth="1"/>
    <col min="7" max="16384" width="10.6328125" style="1"/>
  </cols>
  <sheetData>
    <row r="1" spans="1:6" s="94" customFormat="1" ht="40.5" customHeight="1">
      <c r="A1" s="215"/>
      <c r="B1" s="215"/>
      <c r="C1" s="215"/>
      <c r="D1" s="216"/>
      <c r="E1" s="217"/>
      <c r="F1" s="217"/>
    </row>
    <row r="2" spans="1:6" s="94" customFormat="1" ht="30" customHeight="1">
      <c r="A2" s="210"/>
      <c r="B2" s="210"/>
      <c r="C2" s="210"/>
      <c r="D2" s="210"/>
      <c r="E2" s="210"/>
      <c r="F2" s="210"/>
    </row>
    <row r="3" spans="1:6" s="179" customFormat="1" ht="12" customHeight="1">
      <c r="A3" s="211" t="s">
        <v>42</v>
      </c>
      <c r="B3" s="212"/>
      <c r="C3" s="212"/>
      <c r="D3" s="213" t="s">
        <v>121</v>
      </c>
      <c r="E3" s="214"/>
      <c r="F3" s="214"/>
    </row>
    <row r="4" spans="1:6" s="94" customFormat="1" ht="8.15" customHeight="1">
      <c r="A4" s="218"/>
      <c r="B4" s="219"/>
      <c r="C4" s="219"/>
      <c r="D4" s="219"/>
      <c r="E4" s="219"/>
      <c r="F4" s="219"/>
    </row>
    <row r="5" spans="1:6" s="2" customFormat="1" ht="18.5">
      <c r="A5" s="208" t="s">
        <v>122</v>
      </c>
      <c r="B5" s="209"/>
      <c r="C5" s="210"/>
      <c r="D5" s="210"/>
      <c r="E5" s="210"/>
      <c r="F5" s="210"/>
    </row>
    <row r="6" spans="1:6" s="120" customFormat="1" ht="11.25" customHeight="1">
      <c r="A6" s="218"/>
      <c r="B6" s="219"/>
      <c r="C6" s="219"/>
      <c r="D6" s="219"/>
      <c r="E6" s="219"/>
      <c r="F6" s="219"/>
    </row>
    <row r="7" spans="1:6" s="121" customFormat="1" ht="28.4" customHeight="1">
      <c r="A7" s="91" t="s">
        <v>45</v>
      </c>
      <c r="B7" s="222" t="s">
        <v>46</v>
      </c>
      <c r="C7" s="223"/>
      <c r="D7" s="223"/>
      <c r="E7" s="223"/>
      <c r="F7" s="149" t="s">
        <v>72</v>
      </c>
    </row>
    <row r="8" spans="1:6" s="4" customFormat="1" ht="11.25" customHeight="1">
      <c r="A8" s="3"/>
      <c r="C8" s="3"/>
      <c r="D8" s="5"/>
      <c r="E8" s="5"/>
    </row>
    <row r="9" spans="1:6" s="8" customFormat="1" ht="20.149999999999999" customHeight="1">
      <c r="A9" s="15" t="s">
        <v>123</v>
      </c>
      <c r="B9" s="112"/>
      <c r="C9" s="114" t="s">
        <v>124</v>
      </c>
      <c r="D9" s="99"/>
      <c r="E9" s="46"/>
      <c r="F9" s="47"/>
    </row>
    <row r="10" spans="1:6" s="8" customFormat="1" ht="20.149999999999999" customHeight="1">
      <c r="A10" s="15" t="s">
        <v>125</v>
      </c>
      <c r="B10" s="112"/>
      <c r="C10" s="15"/>
      <c r="D10" s="47"/>
      <c r="E10" s="46"/>
      <c r="F10" s="47"/>
    </row>
    <row r="11" spans="1:6" s="8" customFormat="1" ht="20.149999999999999" customHeight="1">
      <c r="A11" s="15" t="s">
        <v>126</v>
      </c>
      <c r="B11" s="112"/>
      <c r="C11" s="15"/>
      <c r="D11" s="47"/>
      <c r="E11" s="46"/>
      <c r="F11" s="47"/>
    </row>
    <row r="12" spans="1:6" s="45" customFormat="1" ht="8.25" customHeight="1">
      <c r="A12" s="48"/>
      <c r="B12" s="49"/>
      <c r="D12" s="201"/>
      <c r="E12" s="273"/>
      <c r="F12" s="274"/>
    </row>
    <row r="13" spans="1:6" s="45" customFormat="1" ht="14.15" customHeight="1">
      <c r="A13" s="48"/>
      <c r="B13" s="49"/>
      <c r="D13" s="50" t="s">
        <v>127</v>
      </c>
      <c r="E13" s="267" t="s">
        <v>128</v>
      </c>
      <c r="F13" s="268"/>
    </row>
    <row r="14" spans="1:6" s="45" customFormat="1" ht="14.15" customHeight="1">
      <c r="A14" s="48"/>
      <c r="B14" s="49"/>
      <c r="C14" s="51"/>
      <c r="D14" s="52" t="s">
        <v>129</v>
      </c>
      <c r="E14" s="269" t="s">
        <v>130</v>
      </c>
      <c r="F14" s="270"/>
    </row>
    <row r="15" spans="1:6" s="45" customFormat="1" ht="14.15" customHeight="1">
      <c r="A15" s="48"/>
      <c r="B15" s="49"/>
      <c r="C15" s="51"/>
      <c r="D15" s="53"/>
      <c r="E15" s="271" t="s">
        <v>131</v>
      </c>
      <c r="F15" s="272"/>
    </row>
    <row r="16" spans="1:6" s="45" customFormat="1" ht="14.15" customHeight="1">
      <c r="A16" s="275" t="s">
        <v>132</v>
      </c>
      <c r="B16" s="276"/>
      <c r="C16" s="277"/>
      <c r="D16" s="53"/>
      <c r="E16" s="297" t="s">
        <v>133</v>
      </c>
      <c r="F16" s="298"/>
    </row>
    <row r="17" spans="1:6" s="6" customFormat="1" ht="8.15" customHeight="1">
      <c r="A17" s="266"/>
      <c r="B17" s="266"/>
      <c r="C17" s="266"/>
      <c r="D17" s="266"/>
      <c r="E17" s="266"/>
      <c r="F17" s="266"/>
    </row>
    <row r="18" spans="1:6" s="27" customFormat="1" ht="24" customHeight="1">
      <c r="A18" s="63"/>
      <c r="B18" s="60"/>
      <c r="C18" s="60"/>
      <c r="D18" s="180"/>
      <c r="E18" s="181"/>
      <c r="F18" s="182"/>
    </row>
    <row r="19" spans="1:6" s="107" customFormat="1" ht="20.149999999999999" customHeight="1">
      <c r="A19" s="202" t="s">
        <v>134</v>
      </c>
      <c r="B19" s="278" t="s">
        <v>81</v>
      </c>
      <c r="C19" s="279"/>
      <c r="D19" s="279"/>
      <c r="E19" s="279"/>
      <c r="F19" s="279"/>
    </row>
    <row r="20" spans="1:6" s="64" customFormat="1" ht="18" customHeight="1">
      <c r="A20" s="54" t="s">
        <v>135</v>
      </c>
      <c r="B20" s="54" t="s">
        <v>136</v>
      </c>
      <c r="C20" s="55" t="s">
        <v>137</v>
      </c>
      <c r="D20" s="56" t="s">
        <v>138</v>
      </c>
      <c r="E20" s="56" t="s">
        <v>139</v>
      </c>
      <c r="F20" s="56" t="s">
        <v>140</v>
      </c>
    </row>
    <row r="21" spans="1:6" s="53" customFormat="1" ht="24.75" customHeight="1">
      <c r="A21" s="57" t="s">
        <v>141</v>
      </c>
      <c r="B21" s="57" t="s">
        <v>142</v>
      </c>
      <c r="C21" s="206" t="s">
        <v>143</v>
      </c>
      <c r="D21" s="280">
        <v>3</v>
      </c>
      <c r="E21" s="283">
        <v>3</v>
      </c>
      <c r="F21" s="283">
        <f>SUM(D21*E21)</f>
        <v>9</v>
      </c>
    </row>
    <row r="22" spans="1:6" s="58" customFormat="1" ht="24.75" customHeight="1">
      <c r="A22" s="76"/>
      <c r="B22" s="76"/>
      <c r="C22" s="206" t="s">
        <v>144</v>
      </c>
      <c r="D22" s="281"/>
      <c r="E22" s="284"/>
      <c r="F22" s="284"/>
    </row>
    <row r="23" spans="1:6" s="58" customFormat="1" ht="24.75" customHeight="1">
      <c r="A23" s="69"/>
      <c r="B23" s="69"/>
      <c r="C23" s="207" t="s">
        <v>145</v>
      </c>
      <c r="D23" s="282"/>
      <c r="E23" s="285"/>
      <c r="F23" s="285"/>
    </row>
    <row r="24" spans="1:6" s="58" customFormat="1" ht="24.75" customHeight="1">
      <c r="A24" s="57" t="s">
        <v>146</v>
      </c>
      <c r="B24" s="57" t="s">
        <v>147</v>
      </c>
      <c r="C24" s="206" t="s">
        <v>144</v>
      </c>
      <c r="D24" s="286">
        <v>3</v>
      </c>
      <c r="E24" s="287">
        <v>3</v>
      </c>
      <c r="F24" s="287">
        <f t="shared" ref="F24" si="0">SUM(D24*E24)</f>
        <v>9</v>
      </c>
    </row>
    <row r="25" spans="1:6" s="58" customFormat="1" ht="24.75" customHeight="1">
      <c r="A25" s="69"/>
      <c r="B25" s="69"/>
      <c r="C25" s="207" t="s">
        <v>145</v>
      </c>
      <c r="D25" s="282"/>
      <c r="E25" s="285"/>
      <c r="F25" s="285"/>
    </row>
    <row r="26" spans="1:6" s="58" customFormat="1" ht="8.15" customHeight="1">
      <c r="A26" s="59"/>
      <c r="B26" s="60"/>
      <c r="C26" s="59"/>
      <c r="D26" s="27"/>
      <c r="E26" s="30"/>
      <c r="F26" s="28"/>
    </row>
    <row r="27" spans="1:6" s="27" customFormat="1" ht="10.4" customHeight="1">
      <c r="A27" s="60"/>
      <c r="B27" s="60"/>
      <c r="C27" s="60"/>
      <c r="D27" s="81" t="s">
        <v>148</v>
      </c>
      <c r="E27" s="183">
        <f>SUM(E21:E25)*3</f>
        <v>18</v>
      </c>
      <c r="F27" s="183">
        <f>SUM(F21:F25)</f>
        <v>18</v>
      </c>
    </row>
    <row r="28" spans="1:6" s="27" customFormat="1" ht="24" customHeight="1">
      <c r="A28" s="63" t="s">
        <v>149</v>
      </c>
      <c r="B28" s="60"/>
      <c r="C28" s="60"/>
      <c r="D28" s="288" t="s">
        <v>150</v>
      </c>
      <c r="E28" s="244"/>
      <c r="F28" s="184">
        <f>SUM(F27*5/E27+1)</f>
        <v>6</v>
      </c>
    </row>
    <row r="29" spans="1:6" s="27" customFormat="1" ht="22.5" customHeight="1">
      <c r="A29" s="60"/>
      <c r="B29" s="60"/>
      <c r="C29" s="60"/>
      <c r="E29" s="28"/>
      <c r="F29" s="28"/>
    </row>
    <row r="30" spans="1:6" s="27" customFormat="1" ht="20.149999999999999" customHeight="1">
      <c r="A30" s="202" t="s">
        <v>151</v>
      </c>
      <c r="B30" s="278" t="s">
        <v>83</v>
      </c>
      <c r="C30" s="279"/>
      <c r="D30" s="279"/>
      <c r="E30" s="279"/>
      <c r="F30" s="279"/>
    </row>
    <row r="31" spans="1:6" s="64" customFormat="1" ht="18" customHeight="1">
      <c r="A31" s="54" t="s">
        <v>135</v>
      </c>
      <c r="B31" s="54" t="s">
        <v>136</v>
      </c>
      <c r="C31" s="55" t="s">
        <v>137</v>
      </c>
      <c r="D31" s="56" t="s">
        <v>138</v>
      </c>
      <c r="E31" s="56" t="s">
        <v>139</v>
      </c>
      <c r="F31" s="56" t="s">
        <v>140</v>
      </c>
    </row>
    <row r="32" spans="1:6" s="53" customFormat="1" ht="23.15" customHeight="1">
      <c r="A32" s="57" t="s">
        <v>152</v>
      </c>
      <c r="B32" s="57" t="s">
        <v>153</v>
      </c>
      <c r="C32" s="185" t="s">
        <v>154</v>
      </c>
      <c r="D32" s="289">
        <v>3</v>
      </c>
      <c r="E32" s="290">
        <v>1</v>
      </c>
      <c r="F32" s="290">
        <v>3</v>
      </c>
    </row>
    <row r="33" spans="1:6" s="66" customFormat="1" ht="19.75" customHeight="1">
      <c r="A33" s="69"/>
      <c r="B33" s="69"/>
      <c r="C33" s="186" t="s">
        <v>155</v>
      </c>
      <c r="D33" s="282"/>
      <c r="E33" s="285"/>
      <c r="F33" s="285"/>
    </row>
    <row r="34" spans="1:6" s="53" customFormat="1" ht="23.15" customHeight="1">
      <c r="A34" s="57" t="s">
        <v>156</v>
      </c>
      <c r="B34" s="57" t="s">
        <v>157</v>
      </c>
      <c r="C34" s="186" t="s">
        <v>158</v>
      </c>
      <c r="D34" s="291">
        <v>3</v>
      </c>
      <c r="E34" s="292">
        <v>2</v>
      </c>
      <c r="F34" s="292">
        <v>6</v>
      </c>
    </row>
    <row r="35" spans="1:6" s="66" customFormat="1" ht="19.75" customHeight="1">
      <c r="A35" s="69"/>
      <c r="B35" s="69"/>
      <c r="C35" s="186" t="s">
        <v>159</v>
      </c>
      <c r="D35" s="282"/>
      <c r="E35" s="285"/>
      <c r="F35" s="285"/>
    </row>
    <row r="36" spans="1:6" s="53" customFormat="1" ht="23.15" customHeight="1">
      <c r="A36" s="57" t="s">
        <v>160</v>
      </c>
      <c r="B36" s="57" t="s">
        <v>161</v>
      </c>
      <c r="C36" s="186" t="s">
        <v>162</v>
      </c>
      <c r="D36" s="291">
        <v>3</v>
      </c>
      <c r="E36" s="292">
        <v>2</v>
      </c>
      <c r="F36" s="292">
        <v>6</v>
      </c>
    </row>
    <row r="37" spans="1:6" s="66" customFormat="1" ht="19.75" customHeight="1">
      <c r="A37" s="69"/>
      <c r="B37" s="69"/>
      <c r="C37" s="187" t="s">
        <v>163</v>
      </c>
      <c r="D37" s="282"/>
      <c r="E37" s="285"/>
      <c r="F37" s="285"/>
    </row>
    <row r="38" spans="1:6" s="66" customFormat="1" ht="8.15" customHeight="1">
      <c r="A38" s="60"/>
      <c r="B38" s="60"/>
      <c r="C38" s="60"/>
      <c r="D38" s="27"/>
      <c r="E38" s="28"/>
      <c r="F38" s="28"/>
    </row>
    <row r="39" spans="1:6" s="27" customFormat="1" ht="10.4" customHeight="1">
      <c r="A39" s="60"/>
      <c r="B39" s="60"/>
      <c r="C39" s="60"/>
      <c r="D39" s="81" t="s">
        <v>148</v>
      </c>
      <c r="E39" s="183">
        <f>SUM(E32:E37)*3</f>
        <v>15</v>
      </c>
      <c r="F39" s="183">
        <f>SUM(F32:F37)</f>
        <v>15</v>
      </c>
    </row>
    <row r="40" spans="1:6" s="27" customFormat="1" ht="24" customHeight="1">
      <c r="A40" s="63" t="s">
        <v>149</v>
      </c>
      <c r="B40" s="60"/>
      <c r="C40" s="60"/>
      <c r="D40" s="288" t="s">
        <v>164</v>
      </c>
      <c r="E40" s="244"/>
      <c r="F40" s="184">
        <f>SUM(F39*5/E39+1)</f>
        <v>6</v>
      </c>
    </row>
    <row r="41" spans="1:6" s="27" customFormat="1" ht="22.5" customHeight="1">
      <c r="A41" s="60"/>
      <c r="B41" s="60"/>
      <c r="C41" s="60"/>
      <c r="E41" s="28"/>
      <c r="F41" s="28"/>
    </row>
    <row r="42" spans="1:6" s="107" customFormat="1" ht="20.149999999999999" customHeight="1">
      <c r="A42" s="202" t="s">
        <v>165</v>
      </c>
      <c r="B42" s="278" t="s">
        <v>85</v>
      </c>
      <c r="C42" s="279"/>
      <c r="D42" s="279"/>
      <c r="E42" s="279"/>
      <c r="F42" s="279"/>
    </row>
    <row r="43" spans="1:6" s="67" customFormat="1" ht="18" customHeight="1">
      <c r="A43" s="54" t="s">
        <v>135</v>
      </c>
      <c r="B43" s="54" t="s">
        <v>136</v>
      </c>
      <c r="C43" s="55" t="s">
        <v>137</v>
      </c>
      <c r="D43" s="56" t="s">
        <v>138</v>
      </c>
      <c r="E43" s="56" t="s">
        <v>139</v>
      </c>
      <c r="F43" s="56" t="s">
        <v>140</v>
      </c>
    </row>
    <row r="44" spans="1:6" s="53" customFormat="1" ht="23.15" customHeight="1">
      <c r="A44" s="72" t="s">
        <v>166</v>
      </c>
      <c r="B44" s="188" t="s">
        <v>167</v>
      </c>
      <c r="C44" s="206" t="s">
        <v>168</v>
      </c>
      <c r="D44" s="189">
        <v>3</v>
      </c>
      <c r="E44" s="190">
        <v>3</v>
      </c>
      <c r="F44" s="190">
        <f>SUM(D44*E44)</f>
        <v>9</v>
      </c>
    </row>
    <row r="45" spans="1:6" s="53" customFormat="1" ht="23.15" customHeight="1">
      <c r="A45" s="293" t="s">
        <v>169</v>
      </c>
      <c r="B45" s="295" t="s">
        <v>170</v>
      </c>
      <c r="C45" s="206" t="s">
        <v>171</v>
      </c>
      <c r="D45" s="286">
        <v>3</v>
      </c>
      <c r="E45" s="287">
        <v>3</v>
      </c>
      <c r="F45" s="287">
        <f>SUM(D45*E45)</f>
        <v>9</v>
      </c>
    </row>
    <row r="46" spans="1:6" s="58" customFormat="1" ht="23.15" customHeight="1">
      <c r="A46" s="294"/>
      <c r="B46" s="296"/>
      <c r="C46" s="206" t="s">
        <v>172</v>
      </c>
      <c r="D46" s="281"/>
      <c r="E46" s="284"/>
      <c r="F46" s="284"/>
    </row>
    <row r="47" spans="1:6" s="58" customFormat="1" ht="23.15" customHeight="1">
      <c r="A47" s="294"/>
      <c r="B47" s="296"/>
      <c r="C47" s="206" t="s">
        <v>173</v>
      </c>
      <c r="D47" s="281"/>
      <c r="E47" s="284"/>
      <c r="F47" s="284"/>
    </row>
    <row r="48" spans="1:6" s="58" customFormat="1" ht="23.15" customHeight="1">
      <c r="A48" s="294"/>
      <c r="B48" s="296"/>
      <c r="C48" s="206" t="s">
        <v>174</v>
      </c>
      <c r="D48" s="281"/>
      <c r="E48" s="284"/>
      <c r="F48" s="284"/>
    </row>
    <row r="49" spans="1:6" s="53" customFormat="1" ht="23.15" customHeight="1">
      <c r="A49" s="294"/>
      <c r="B49" s="296"/>
      <c r="C49" s="206" t="s">
        <v>175</v>
      </c>
      <c r="D49" s="281"/>
      <c r="E49" s="284"/>
      <c r="F49" s="284"/>
    </row>
    <row r="50" spans="1:6" s="58" customFormat="1" ht="23.15" customHeight="1">
      <c r="A50" s="294"/>
      <c r="B50" s="296"/>
      <c r="C50" s="206" t="s">
        <v>176</v>
      </c>
      <c r="D50" s="282"/>
      <c r="E50" s="285"/>
      <c r="F50" s="285"/>
    </row>
    <row r="51" spans="1:6" s="58" customFormat="1" ht="23.15" customHeight="1">
      <c r="A51" s="293" t="s">
        <v>177</v>
      </c>
      <c r="B51" s="295" t="s">
        <v>178</v>
      </c>
      <c r="C51" s="206" t="s">
        <v>179</v>
      </c>
      <c r="D51" s="286">
        <v>3</v>
      </c>
      <c r="E51" s="287">
        <v>3</v>
      </c>
      <c r="F51" s="287">
        <f t="shared" ref="F51" si="1">SUM(D51*E51)</f>
        <v>9</v>
      </c>
    </row>
    <row r="52" spans="1:6" s="58" customFormat="1" ht="23.15" customHeight="1">
      <c r="A52" s="294"/>
      <c r="B52" s="296"/>
      <c r="C52" s="206" t="s">
        <v>180</v>
      </c>
      <c r="D52" s="281"/>
      <c r="E52" s="284"/>
      <c r="F52" s="284"/>
    </row>
    <row r="53" spans="1:6" s="53" customFormat="1" ht="23.15" customHeight="1">
      <c r="A53" s="294"/>
      <c r="B53" s="296"/>
      <c r="C53" s="206" t="s">
        <v>181</v>
      </c>
      <c r="D53" s="281"/>
      <c r="E53" s="284"/>
      <c r="F53" s="284"/>
    </row>
    <row r="54" spans="1:6" s="58" customFormat="1" ht="23.15" customHeight="1">
      <c r="A54" s="294"/>
      <c r="B54" s="296"/>
      <c r="C54" s="206" t="s">
        <v>182</v>
      </c>
      <c r="D54" s="282"/>
      <c r="E54" s="285"/>
      <c r="F54" s="285"/>
    </row>
    <row r="55" spans="1:6" s="58" customFormat="1" ht="23.15" customHeight="1">
      <c r="A55" s="293" t="s">
        <v>183</v>
      </c>
      <c r="B55" s="295" t="s">
        <v>184</v>
      </c>
      <c r="C55" s="206" t="s">
        <v>185</v>
      </c>
      <c r="D55" s="286">
        <v>3</v>
      </c>
      <c r="E55" s="287">
        <v>3</v>
      </c>
      <c r="F55" s="287">
        <f t="shared" ref="F55" si="2">SUM(D55*E55)</f>
        <v>9</v>
      </c>
    </row>
    <row r="56" spans="1:6" s="58" customFormat="1" ht="23.15" customHeight="1">
      <c r="A56" s="294"/>
      <c r="B56" s="296"/>
      <c r="C56" s="206" t="s">
        <v>186</v>
      </c>
      <c r="D56" s="281"/>
      <c r="E56" s="284"/>
      <c r="F56" s="284"/>
    </row>
    <row r="57" spans="1:6" s="53" customFormat="1" ht="23.15" customHeight="1">
      <c r="A57" s="294"/>
      <c r="B57" s="296"/>
      <c r="C57" s="206" t="s">
        <v>187</v>
      </c>
      <c r="D57" s="282"/>
      <c r="E57" s="285"/>
      <c r="F57" s="285"/>
    </row>
    <row r="58" spans="1:6" s="58" customFormat="1" ht="23.15" customHeight="1">
      <c r="A58" s="293" t="s">
        <v>188</v>
      </c>
      <c r="B58" s="295" t="s">
        <v>189</v>
      </c>
      <c r="C58" s="206" t="s">
        <v>190</v>
      </c>
      <c r="D58" s="286">
        <v>3</v>
      </c>
      <c r="E58" s="287">
        <v>3</v>
      </c>
      <c r="F58" s="287">
        <f>SUM(D58*E58)</f>
        <v>9</v>
      </c>
    </row>
    <row r="59" spans="1:6" s="58" customFormat="1" ht="23.15" customHeight="1">
      <c r="A59" s="294"/>
      <c r="B59" s="296"/>
      <c r="C59" s="206" t="s">
        <v>191</v>
      </c>
      <c r="D59" s="281"/>
      <c r="E59" s="284"/>
      <c r="F59" s="284"/>
    </row>
    <row r="60" spans="1:6" s="58" customFormat="1" ht="23.15" customHeight="1">
      <c r="A60" s="294"/>
      <c r="B60" s="299"/>
      <c r="C60" s="206" t="s">
        <v>192</v>
      </c>
      <c r="D60" s="282"/>
      <c r="E60" s="285"/>
      <c r="F60" s="285"/>
    </row>
    <row r="61" spans="1:6" s="58" customFormat="1" ht="8.15" customHeight="1">
      <c r="A61" s="60"/>
      <c r="B61" s="60"/>
      <c r="C61" s="60"/>
      <c r="D61" s="27"/>
      <c r="E61" s="28"/>
      <c r="F61" s="28"/>
    </row>
    <row r="62" spans="1:6" s="27" customFormat="1" ht="10.4" customHeight="1">
      <c r="A62" s="60"/>
      <c r="B62" s="60"/>
      <c r="C62" s="60"/>
      <c r="D62" s="81" t="s">
        <v>149</v>
      </c>
      <c r="E62" s="183">
        <f>SUM(E44:E60)*3</f>
        <v>45</v>
      </c>
      <c r="F62" s="183">
        <f>SUM(F44:F60)</f>
        <v>45</v>
      </c>
    </row>
    <row r="63" spans="1:6" s="27" customFormat="1" ht="24" customHeight="1">
      <c r="A63" s="63" t="s">
        <v>149</v>
      </c>
      <c r="B63" s="60"/>
      <c r="C63" s="60"/>
      <c r="D63" s="288" t="s">
        <v>193</v>
      </c>
      <c r="E63" s="288"/>
      <c r="F63" s="184">
        <f>SUM(F62*5/E62+1)</f>
        <v>6</v>
      </c>
    </row>
    <row r="64" spans="1:6" s="58" customFormat="1" ht="8.15" customHeight="1">
      <c r="A64" s="68"/>
      <c r="B64" s="68"/>
      <c r="C64" s="68"/>
      <c r="D64" s="195"/>
      <c r="E64" s="20"/>
      <c r="F64" s="20"/>
    </row>
  </sheetData>
  <mergeCells count="57">
    <mergeCell ref="D63:E63"/>
    <mergeCell ref="E16:F16"/>
    <mergeCell ref="A58:A60"/>
    <mergeCell ref="B58:B60"/>
    <mergeCell ref="D58:D60"/>
    <mergeCell ref="E58:E60"/>
    <mergeCell ref="F58:F60"/>
    <mergeCell ref="A55:A57"/>
    <mergeCell ref="B55:B57"/>
    <mergeCell ref="D55:D57"/>
    <mergeCell ref="E55:E57"/>
    <mergeCell ref="F55:F57"/>
    <mergeCell ref="A51:A54"/>
    <mergeCell ref="B51:B54"/>
    <mergeCell ref="D51:D54"/>
    <mergeCell ref="E51:E54"/>
    <mergeCell ref="F51:F54"/>
    <mergeCell ref="D40:E40"/>
    <mergeCell ref="B42:F42"/>
    <mergeCell ref="A45:A50"/>
    <mergeCell ref="B45:B50"/>
    <mergeCell ref="D45:D50"/>
    <mergeCell ref="E45:E50"/>
    <mergeCell ref="F45:F50"/>
    <mergeCell ref="D34:D35"/>
    <mergeCell ref="E34:E35"/>
    <mergeCell ref="F34:F35"/>
    <mergeCell ref="D36:D37"/>
    <mergeCell ref="E36:E37"/>
    <mergeCell ref="F36:F37"/>
    <mergeCell ref="D28:E28"/>
    <mergeCell ref="B30:F30"/>
    <mergeCell ref="D32:D33"/>
    <mergeCell ref="E32:E33"/>
    <mergeCell ref="F32:F33"/>
    <mergeCell ref="B19:F19"/>
    <mergeCell ref="D21:D23"/>
    <mergeCell ref="E21:E23"/>
    <mergeCell ref="F21:F23"/>
    <mergeCell ref="D24:D25"/>
    <mergeCell ref="E24:E25"/>
    <mergeCell ref="F24:F25"/>
    <mergeCell ref="A17:F17"/>
    <mergeCell ref="E13:F13"/>
    <mergeCell ref="E14:F14"/>
    <mergeCell ref="E15:F15"/>
    <mergeCell ref="E12:F12"/>
    <mergeCell ref="A16:C16"/>
    <mergeCell ref="A3:C3"/>
    <mergeCell ref="D3:F3"/>
    <mergeCell ref="A6:F6"/>
    <mergeCell ref="B7:E7"/>
    <mergeCell ref="A1:C1"/>
    <mergeCell ref="A5:F5"/>
    <mergeCell ref="A2:F2"/>
    <mergeCell ref="A4:F4"/>
    <mergeCell ref="D1:F1"/>
  </mergeCells>
  <pageMargins left="0.98425196850393704" right="0.19685039370078741" top="0.19685039370078741" bottom="0.39370078740157483" header="0.31496062992125984" footer="0.19685039370078741"/>
  <pageSetup paperSize="9" fitToWidth="0" orientation="portrait" r:id="rId1"/>
  <headerFooter differentFirst="1">
    <oddFooter xml:space="preserve">&amp;L&amp;"-,Standard"&amp;6Detailbewertung HK Kurs 3&amp;C&amp;"-,Fett"&amp;6Heizungsinstallateur/in EFZ&amp;R&amp;"-,Standard"&amp;6Seite &amp;"-,Fett"&amp;P&amp;"-,Standard" | &amp;"-,Fett"&amp;N&amp;"-,Standard"  /  &amp;D </oddFooter>
    <firstFooter xml:space="preserve">&amp;L&amp;G&amp;R&amp;"-,Standard"&amp;6Seite &amp;"-,Fett"&amp;P&amp;"-,Standard" | &amp;"-,Fett"&amp;N&amp;"-,Standard"  /  &amp;D </first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F76"/>
  <sheetViews>
    <sheetView zoomScaleNormal="100" zoomScalePageLayoutView="160" workbookViewId="0">
      <selection activeCell="H26" sqref="H26"/>
    </sheetView>
  </sheetViews>
  <sheetFormatPr baseColWidth="10" defaultColWidth="10.6328125" defaultRowHeight="12"/>
  <cols>
    <col min="1" max="1" width="11.453125" style="175" customWidth="1"/>
    <col min="2" max="2" width="32" style="175" customWidth="1"/>
    <col min="3" max="3" width="10" style="175" customWidth="1"/>
    <col min="4" max="4" width="10.6328125" style="175" customWidth="1"/>
    <col min="5" max="5" width="11.90625" style="175" customWidth="1"/>
    <col min="6" max="6" width="12.08984375" style="175" customWidth="1"/>
    <col min="7" max="16384" width="10.6328125" style="175"/>
  </cols>
  <sheetData>
    <row r="1" spans="1:6" ht="40.5" customHeight="1">
      <c r="A1" s="215"/>
      <c r="B1" s="215"/>
      <c r="C1" s="215"/>
      <c r="D1" s="216"/>
      <c r="E1" s="217"/>
      <c r="F1" s="217"/>
    </row>
    <row r="2" spans="1:6" ht="30" customHeight="1">
      <c r="A2" s="210"/>
      <c r="B2" s="210"/>
      <c r="C2" s="210"/>
      <c r="D2" s="210"/>
      <c r="E2" s="210"/>
      <c r="F2" s="210"/>
    </row>
    <row r="3" spans="1:6" s="179" customFormat="1" ht="12" customHeight="1">
      <c r="A3" s="211" t="s">
        <v>42</v>
      </c>
      <c r="B3" s="212"/>
      <c r="C3" s="212"/>
      <c r="D3" s="213" t="s">
        <v>121</v>
      </c>
      <c r="E3" s="214"/>
      <c r="F3" s="214"/>
    </row>
    <row r="4" spans="1:6" ht="11.25" customHeight="1">
      <c r="A4" s="218"/>
      <c r="B4" s="219"/>
      <c r="C4" s="219"/>
      <c r="D4" s="219"/>
      <c r="E4" s="219"/>
      <c r="F4" s="219"/>
    </row>
    <row r="5" spans="1:6" s="2" customFormat="1" ht="18.5">
      <c r="A5" s="208" t="s">
        <v>44</v>
      </c>
      <c r="B5" s="209"/>
      <c r="C5" s="210"/>
      <c r="D5" s="210"/>
      <c r="E5" s="210"/>
      <c r="F5" s="210"/>
    </row>
    <row r="6" spans="1:6" s="4" customFormat="1" ht="11.25" customHeight="1">
      <c r="A6" s="3"/>
      <c r="C6" s="3"/>
      <c r="D6" s="5"/>
      <c r="E6" s="5"/>
    </row>
    <row r="7" spans="1:6" s="121" customFormat="1" ht="28.4" customHeight="1">
      <c r="A7" s="91" t="s">
        <v>45</v>
      </c>
      <c r="B7" s="222" t="s">
        <v>46</v>
      </c>
      <c r="C7" s="223"/>
      <c r="D7" s="223"/>
      <c r="E7" s="223"/>
      <c r="F7" s="149" t="s">
        <v>194</v>
      </c>
    </row>
    <row r="8" spans="1:6" ht="11.25" customHeight="1">
      <c r="A8" s="195"/>
      <c r="B8" s="195"/>
      <c r="C8" s="195"/>
      <c r="D8" s="195"/>
      <c r="E8" s="195"/>
      <c r="F8" s="195"/>
    </row>
    <row r="9" spans="1:6" s="101" customFormat="1" ht="15" customHeight="1">
      <c r="A9" s="224" t="s">
        <v>47</v>
      </c>
      <c r="B9" s="225"/>
      <c r="C9" s="225"/>
      <c r="D9" s="225"/>
      <c r="E9" s="225"/>
      <c r="F9" s="225"/>
    </row>
    <row r="10" spans="1:6" s="8" customFormat="1" ht="17.149999999999999" customHeight="1">
      <c r="A10" s="199" t="s">
        <v>48</v>
      </c>
      <c r="B10" s="128"/>
      <c r="C10" s="196" t="s">
        <v>49</v>
      </c>
      <c r="D10" s="128"/>
      <c r="E10" s="196" t="s">
        <v>50</v>
      </c>
      <c r="F10" s="128"/>
    </row>
    <row r="11" spans="1:6" s="8" customFormat="1" ht="17.149999999999999" customHeight="1">
      <c r="A11" s="199" t="s">
        <v>51</v>
      </c>
      <c r="B11" s="128"/>
      <c r="C11" s="196" t="s">
        <v>52</v>
      </c>
      <c r="D11" s="128"/>
      <c r="E11" s="196" t="s">
        <v>53</v>
      </c>
      <c r="F11" s="128"/>
    </row>
    <row r="12" spans="1:6" s="8" customFormat="1" ht="17.149999999999999" customHeight="1">
      <c r="A12" s="199" t="s">
        <v>54</v>
      </c>
      <c r="B12" s="128"/>
      <c r="C12" s="9"/>
      <c r="D12" s="9"/>
      <c r="E12" s="9"/>
      <c r="F12" s="9"/>
    </row>
    <row r="13" spans="1:6" s="8" customFormat="1" ht="5.9" customHeight="1">
      <c r="A13" s="9"/>
      <c r="B13" s="9"/>
      <c r="C13" s="9"/>
      <c r="D13" s="9"/>
      <c r="E13" s="9"/>
      <c r="F13" s="9"/>
    </row>
    <row r="14" spans="1:6" s="38" customFormat="1" ht="15" customHeight="1">
      <c r="A14" s="81"/>
      <c r="B14" s="81"/>
      <c r="C14" s="81" t="s">
        <v>55</v>
      </c>
      <c r="D14" s="123" t="s">
        <v>56</v>
      </c>
      <c r="E14" s="123" t="s">
        <v>57</v>
      </c>
      <c r="F14" s="81"/>
    </row>
    <row r="15" spans="1:6" s="8" customFormat="1" ht="15" customHeight="1">
      <c r="A15" s="122" t="s">
        <v>58</v>
      </c>
      <c r="B15" s="129"/>
      <c r="C15" s="131"/>
      <c r="D15" s="128"/>
      <c r="E15" s="132"/>
      <c r="F15" s="111"/>
    </row>
    <row r="16" spans="1:6" s="8" customFormat="1" ht="15" customHeight="1">
      <c r="A16" s="122" t="s">
        <v>59</v>
      </c>
      <c r="B16" s="130"/>
      <c r="C16" s="124"/>
      <c r="D16" s="125"/>
      <c r="E16" s="125"/>
      <c r="F16" s="125"/>
    </row>
    <row r="17" spans="1:6" s="10" customFormat="1" ht="8.5" customHeight="1">
      <c r="A17" s="21"/>
      <c r="C17" s="22"/>
      <c r="D17" s="23"/>
      <c r="E17" s="92"/>
      <c r="F17" s="23"/>
    </row>
    <row r="18" spans="1:6" s="93" customFormat="1" ht="15" customHeight="1">
      <c r="A18" s="224" t="s">
        <v>73</v>
      </c>
      <c r="B18" s="225"/>
      <c r="C18" s="225"/>
      <c r="D18" s="225"/>
      <c r="E18" s="225"/>
      <c r="F18" s="225"/>
    </row>
    <row r="19" spans="1:6" ht="15" customHeight="1">
      <c r="A19" s="9" t="s">
        <v>61</v>
      </c>
      <c r="B19" s="102">
        <f>'Detailbewertung HK Kurs 3'!F40</f>
        <v>1</v>
      </c>
      <c r="C19" s="197"/>
      <c r="D19" s="197"/>
      <c r="E19" s="197"/>
      <c r="F19" s="197"/>
    </row>
    <row r="20" spans="1:6" s="127" customFormat="1" ht="63" customHeight="1">
      <c r="A20" s="126" t="s">
        <v>75</v>
      </c>
      <c r="B20" s="263"/>
      <c r="C20" s="264"/>
      <c r="D20" s="264"/>
      <c r="E20" s="264"/>
      <c r="F20" s="265"/>
    </row>
    <row r="21" spans="1:6" s="10" customFormat="1" ht="8.5" customHeight="1">
      <c r="A21" s="21"/>
      <c r="C21" s="22"/>
      <c r="D21" s="23"/>
      <c r="E21" s="92"/>
      <c r="F21" s="23"/>
    </row>
    <row r="22" spans="1:6" s="101" customFormat="1" ht="15" customHeight="1">
      <c r="A22" s="224" t="s">
        <v>60</v>
      </c>
      <c r="B22" s="225"/>
      <c r="C22" s="225"/>
      <c r="D22" s="225"/>
      <c r="E22" s="225"/>
      <c r="F22" s="225"/>
    </row>
    <row r="23" spans="1:6" s="14" customFormat="1" ht="19">
      <c r="A23" s="11" t="s">
        <v>76</v>
      </c>
      <c r="B23" s="12" t="s">
        <v>77</v>
      </c>
      <c r="C23" s="13"/>
      <c r="D23" s="13"/>
      <c r="E23" s="13" t="s">
        <v>78</v>
      </c>
      <c r="F23" s="13" t="s">
        <v>79</v>
      </c>
    </row>
    <row r="24" spans="1:6" s="103" customFormat="1" ht="12" customHeight="1">
      <c r="A24" s="15" t="s">
        <v>80</v>
      </c>
      <c r="B24" s="247" t="s">
        <v>81</v>
      </c>
      <c r="C24" s="248"/>
      <c r="D24" s="248"/>
      <c r="E24" s="16">
        <f>'Detailbewertung HK Kurs 3'!F51</f>
        <v>6</v>
      </c>
      <c r="F24" s="17">
        <v>1</v>
      </c>
    </row>
    <row r="25" spans="1:6" s="103" customFormat="1" ht="12" customHeight="1">
      <c r="A25" s="15" t="s">
        <v>195</v>
      </c>
      <c r="B25" s="247" t="s">
        <v>196</v>
      </c>
      <c r="C25" s="248"/>
      <c r="D25" s="248"/>
      <c r="E25" s="16">
        <f>'Detailbewertung HK Kurs 3'!F59</f>
        <v>6</v>
      </c>
      <c r="F25" s="17">
        <v>1</v>
      </c>
    </row>
    <row r="26" spans="1:6" s="103" customFormat="1" ht="12" customHeight="1">
      <c r="A26" s="15" t="s">
        <v>82</v>
      </c>
      <c r="B26" s="199" t="s">
        <v>83</v>
      </c>
      <c r="C26" s="199"/>
      <c r="D26" s="199"/>
      <c r="E26" s="16">
        <f>'Detailbewertung HK Kurs 3'!F72</f>
        <v>6</v>
      </c>
      <c r="F26" s="17">
        <v>1</v>
      </c>
    </row>
    <row r="27" spans="1:6" s="103" customFormat="1" ht="12" customHeight="1">
      <c r="A27" s="15" t="s">
        <v>84</v>
      </c>
      <c r="B27" s="199" t="s">
        <v>197</v>
      </c>
      <c r="C27" s="199"/>
      <c r="D27" s="199"/>
      <c r="E27" s="16">
        <f>'Detailbewertung HK Kurs 3'!F91</f>
        <v>6</v>
      </c>
      <c r="F27" s="17">
        <v>1</v>
      </c>
    </row>
    <row r="28" spans="1:6" s="103" customFormat="1" ht="12" customHeight="1">
      <c r="A28" s="15" t="s">
        <v>198</v>
      </c>
      <c r="B28" s="199" t="s">
        <v>199</v>
      </c>
      <c r="C28" s="199"/>
      <c r="D28" s="199"/>
      <c r="E28" s="16">
        <f>'Detailbewertung HK Kurs 3'!F107</f>
        <v>6</v>
      </c>
      <c r="F28" s="17">
        <v>1</v>
      </c>
    </row>
    <row r="29" spans="1:6" s="103" customFormat="1" ht="12" customHeight="1">
      <c r="A29" s="15"/>
      <c r="B29" s="247"/>
      <c r="C29" s="248"/>
      <c r="D29" s="248"/>
      <c r="E29" s="16"/>
      <c r="F29" s="17"/>
    </row>
    <row r="30" spans="1:6" s="103" customFormat="1" ht="12" customHeight="1">
      <c r="A30" s="15"/>
      <c r="B30" s="247"/>
      <c r="C30" s="248"/>
      <c r="D30" s="248"/>
      <c r="E30" s="16"/>
      <c r="F30" s="17"/>
    </row>
    <row r="31" spans="1:6" ht="25.4" customHeight="1">
      <c r="A31" s="249" t="s">
        <v>86</v>
      </c>
      <c r="B31" s="210"/>
      <c r="C31" s="18"/>
      <c r="D31" s="19"/>
      <c r="E31" s="115">
        <f>MROUND(((E24*F24+E25*F25+E26*F26+E27*F27+E28*F28+E29*F29+E30*F30)/SUM(F24:F30)),0.1)</f>
        <v>6</v>
      </c>
      <c r="F31" s="20"/>
    </row>
    <row r="32" spans="1:6" s="10" customFormat="1" ht="8.5" customHeight="1">
      <c r="A32" s="21"/>
      <c r="C32" s="22"/>
      <c r="D32" s="23"/>
      <c r="E32" s="92"/>
      <c r="F32" s="23"/>
    </row>
    <row r="33" spans="1:6" s="107" customFormat="1" ht="15" customHeight="1">
      <c r="A33" s="254" t="s">
        <v>200</v>
      </c>
      <c r="B33" s="254"/>
      <c r="C33" s="255"/>
      <c r="D33" s="255"/>
      <c r="E33" s="255"/>
      <c r="F33" s="256"/>
    </row>
    <row r="34" spans="1:6" ht="12" customHeight="1">
      <c r="A34" s="226"/>
      <c r="B34" s="226"/>
      <c r="C34" s="25" t="s">
        <v>61</v>
      </c>
      <c r="D34" s="13" t="s">
        <v>88</v>
      </c>
      <c r="E34" s="25" t="s">
        <v>89</v>
      </c>
      <c r="F34" s="195"/>
    </row>
    <row r="35" spans="1:6" s="176" customFormat="1" ht="12" customHeight="1">
      <c r="A35" s="220" t="s">
        <v>201</v>
      </c>
      <c r="B35" s="221"/>
      <c r="C35" s="16">
        <f>B19</f>
        <v>1</v>
      </c>
      <c r="D35" s="17">
        <v>1</v>
      </c>
      <c r="E35" s="116">
        <f>C35*D35</f>
        <v>1</v>
      </c>
      <c r="F35" s="200"/>
    </row>
    <row r="36" spans="1:6" s="176" customFormat="1" ht="12" customHeight="1">
      <c r="A36" s="220" t="s">
        <v>90</v>
      </c>
      <c r="B36" s="221"/>
      <c r="C36" s="16">
        <f>E31</f>
        <v>6</v>
      </c>
      <c r="D36" s="17">
        <v>4</v>
      </c>
      <c r="E36" s="116">
        <f>C36*D36</f>
        <v>24</v>
      </c>
      <c r="F36" s="200"/>
    </row>
    <row r="37" spans="1:6" s="106" customFormat="1" ht="20.149999999999999" customHeight="1">
      <c r="A37" s="227" t="s">
        <v>91</v>
      </c>
      <c r="B37" s="228"/>
      <c r="C37" s="104"/>
      <c r="D37" s="105"/>
      <c r="E37" s="117">
        <f>SUM(E35:E36)/SUM(D35:D36)</f>
        <v>5</v>
      </c>
      <c r="F37" s="119">
        <f>ROUND(E37*2,0)/2</f>
        <v>5</v>
      </c>
    </row>
    <row r="38" spans="1:6" s="10" customFormat="1" ht="8.5" customHeight="1">
      <c r="A38" s="21"/>
      <c r="C38" s="22"/>
      <c r="D38" s="23"/>
      <c r="E38" s="92"/>
      <c r="F38" s="23"/>
    </row>
    <row r="39" spans="1:6" s="101" customFormat="1" ht="15" customHeight="1">
      <c r="A39" s="224" t="s">
        <v>69</v>
      </c>
      <c r="B39" s="225"/>
      <c r="C39" s="225"/>
      <c r="D39" s="225"/>
      <c r="E39" s="225"/>
      <c r="F39" s="225"/>
    </row>
    <row r="40" spans="1:6" ht="5.25" customHeight="1">
      <c r="A40" s="229"/>
      <c r="B40" s="210"/>
      <c r="C40" s="210"/>
      <c r="D40" s="210"/>
      <c r="E40" s="210"/>
      <c r="F40" s="197"/>
    </row>
    <row r="41" spans="1:6" s="178" customFormat="1" ht="25" customHeight="1">
      <c r="A41" s="81" t="s">
        <v>70</v>
      </c>
      <c r="B41" s="133"/>
      <c r="C41" s="108" t="s">
        <v>59</v>
      </c>
      <c r="D41" s="230"/>
      <c r="E41" s="231"/>
      <c r="F41" s="232"/>
    </row>
    <row r="42" spans="1:6" s="178" customFormat="1" ht="10" customHeight="1">
      <c r="A42" s="199"/>
      <c r="B42" s="43"/>
      <c r="C42" s="100"/>
      <c r="D42" s="91"/>
      <c r="E42" s="44"/>
      <c r="F42" s="44"/>
    </row>
    <row r="43" spans="1:6" s="178" customFormat="1" ht="25" customHeight="1">
      <c r="A43" s="81" t="s">
        <v>48</v>
      </c>
      <c r="B43" s="133"/>
      <c r="C43" s="108" t="s">
        <v>71</v>
      </c>
      <c r="D43" s="230"/>
      <c r="E43" s="231"/>
      <c r="F43" s="232"/>
    </row>
    <row r="44" spans="1:6" s="10" customFormat="1" ht="13.5" customHeight="1">
      <c r="A44" s="21"/>
      <c r="C44" s="22"/>
      <c r="D44" s="23"/>
      <c r="E44" s="24"/>
      <c r="F44" s="23"/>
    </row>
    <row r="45" spans="1:6" s="2" customFormat="1" ht="18.5">
      <c r="A45" s="208" t="s">
        <v>92</v>
      </c>
      <c r="B45" s="209"/>
      <c r="C45" s="210"/>
      <c r="D45" s="210"/>
      <c r="E45" s="210"/>
      <c r="F45" s="210"/>
    </row>
    <row r="46" spans="1:6" s="4" customFormat="1">
      <c r="A46" s="3"/>
      <c r="C46" s="3"/>
      <c r="D46" s="5"/>
      <c r="E46" s="5"/>
    </row>
    <row r="47" spans="1:6" s="110" customFormat="1" ht="15" customHeight="1">
      <c r="A47" s="224" t="s">
        <v>93</v>
      </c>
      <c r="B47" s="225"/>
      <c r="C47" s="225"/>
      <c r="D47" s="225"/>
      <c r="E47" s="225"/>
      <c r="F47" s="225"/>
    </row>
    <row r="48" spans="1:6" s="14" customFormat="1" ht="28" customHeight="1">
      <c r="A48" s="250"/>
      <c r="B48" s="251"/>
      <c r="C48" s="25" t="s">
        <v>94</v>
      </c>
      <c r="D48" s="13" t="s">
        <v>95</v>
      </c>
      <c r="E48" s="25" t="s">
        <v>96</v>
      </c>
      <c r="F48" s="13" t="s">
        <v>97</v>
      </c>
    </row>
    <row r="49" spans="1:6" s="8" customFormat="1" ht="12" customHeight="1">
      <c r="A49" s="257" t="s">
        <v>98</v>
      </c>
      <c r="B49" s="258"/>
      <c r="C49" s="134" t="s">
        <v>99</v>
      </c>
      <c r="D49" s="135"/>
      <c r="E49" s="134"/>
      <c r="F49" s="135"/>
    </row>
    <row r="50" spans="1:6" s="8" customFormat="1" ht="12" customHeight="1">
      <c r="A50" s="259" t="s">
        <v>100</v>
      </c>
      <c r="B50" s="260"/>
      <c r="C50" s="136"/>
      <c r="D50" s="137" t="s">
        <v>99</v>
      </c>
      <c r="E50" s="136"/>
      <c r="F50" s="137"/>
    </row>
    <row r="51" spans="1:6" s="8" customFormat="1" ht="12" customHeight="1">
      <c r="A51" s="259" t="s">
        <v>101</v>
      </c>
      <c r="B51" s="260"/>
      <c r="C51" s="136"/>
      <c r="D51" s="137" t="s">
        <v>99</v>
      </c>
      <c r="E51" s="136"/>
      <c r="F51" s="137"/>
    </row>
    <row r="52" spans="1:6" s="8" customFormat="1" ht="12" customHeight="1">
      <c r="A52" s="259" t="s">
        <v>102</v>
      </c>
      <c r="B52" s="260"/>
      <c r="C52" s="136" t="s">
        <v>99</v>
      </c>
      <c r="D52" s="137"/>
      <c r="E52" s="136"/>
      <c r="F52" s="137"/>
    </row>
    <row r="53" spans="1:6" s="8" customFormat="1" ht="12" customHeight="1">
      <c r="A53" s="261" t="s">
        <v>103</v>
      </c>
      <c r="B53" s="262"/>
      <c r="C53" s="138" t="s">
        <v>99</v>
      </c>
      <c r="D53" s="139"/>
      <c r="E53" s="138"/>
      <c r="F53" s="139"/>
    </row>
    <row r="54" spans="1:6" s="8" customFormat="1" ht="24" customHeight="1">
      <c r="A54" s="26"/>
      <c r="B54" s="27"/>
      <c r="C54" s="28"/>
      <c r="D54" s="29"/>
      <c r="E54" s="30"/>
      <c r="F54" s="28"/>
    </row>
    <row r="55" spans="1:6" s="177" customFormat="1" ht="20.149999999999999" customHeight="1">
      <c r="A55" s="252" t="s">
        <v>104</v>
      </c>
      <c r="B55" s="253"/>
      <c r="C55" s="253"/>
      <c r="D55" s="253"/>
      <c r="E55" s="253"/>
      <c r="F55" s="253"/>
    </row>
    <row r="56" spans="1:6" s="14" customFormat="1" ht="9.5">
      <c r="A56" s="31" t="s">
        <v>105</v>
      </c>
      <c r="B56" s="31" t="s">
        <v>77</v>
      </c>
      <c r="C56" s="25"/>
      <c r="D56" s="13" t="s">
        <v>106</v>
      </c>
      <c r="E56" s="32" t="s">
        <v>107</v>
      </c>
      <c r="F56" s="33" t="s">
        <v>108</v>
      </c>
    </row>
    <row r="57" spans="1:6" s="8" customFormat="1" ht="12" customHeight="1">
      <c r="A57" s="140" t="s">
        <v>109</v>
      </c>
      <c r="B57" s="140" t="s">
        <v>109</v>
      </c>
      <c r="C57" s="141"/>
      <c r="D57" s="135" t="s">
        <v>99</v>
      </c>
      <c r="E57" s="142" t="s">
        <v>99</v>
      </c>
      <c r="F57" s="143" t="s">
        <v>99</v>
      </c>
    </row>
    <row r="58" spans="1:6" s="8" customFormat="1" ht="12" customHeight="1">
      <c r="A58" s="144" t="s">
        <v>109</v>
      </c>
      <c r="B58" s="144" t="s">
        <v>109</v>
      </c>
      <c r="C58" s="145"/>
      <c r="D58" s="146" t="s">
        <v>99</v>
      </c>
      <c r="E58" s="147" t="s">
        <v>99</v>
      </c>
      <c r="F58" s="148" t="s">
        <v>99</v>
      </c>
    </row>
    <row r="59" spans="1:6" ht="24" customHeight="1">
      <c r="A59" s="195"/>
      <c r="B59" s="195"/>
      <c r="C59" s="20"/>
      <c r="D59" s="20"/>
      <c r="E59" s="20"/>
      <c r="F59" s="20"/>
    </row>
    <row r="60" spans="1:6" s="109" customFormat="1" ht="15" customHeight="1">
      <c r="A60" s="224" t="s">
        <v>110</v>
      </c>
      <c r="B60" s="225"/>
      <c r="C60" s="225"/>
      <c r="D60" s="225"/>
      <c r="E60" s="225"/>
      <c r="F60" s="225"/>
    </row>
    <row r="61" spans="1:6" s="14" customFormat="1" ht="28.5">
      <c r="A61" s="34"/>
      <c r="B61" s="34"/>
      <c r="C61" s="25" t="s">
        <v>94</v>
      </c>
      <c r="D61" s="13" t="s">
        <v>111</v>
      </c>
      <c r="E61" s="25" t="s">
        <v>96</v>
      </c>
      <c r="F61" s="13" t="s">
        <v>97</v>
      </c>
    </row>
    <row r="62" spans="1:6" s="178" customFormat="1" ht="15" customHeight="1">
      <c r="A62" s="243" t="s">
        <v>112</v>
      </c>
      <c r="B62" s="244"/>
      <c r="C62" s="35"/>
      <c r="D62" s="36"/>
      <c r="E62" s="35"/>
      <c r="F62" s="36"/>
    </row>
    <row r="63" spans="1:6" s="38" customFormat="1" ht="12" customHeight="1">
      <c r="A63" s="233" t="s">
        <v>113</v>
      </c>
      <c r="B63" s="234"/>
      <c r="C63" s="134" t="s">
        <v>99</v>
      </c>
      <c r="D63" s="135"/>
      <c r="E63" s="134"/>
      <c r="F63" s="135"/>
    </row>
    <row r="64" spans="1:6" s="38" customFormat="1" ht="12" customHeight="1">
      <c r="A64" s="235" t="s">
        <v>114</v>
      </c>
      <c r="B64" s="236"/>
      <c r="C64" s="136"/>
      <c r="D64" s="137" t="s">
        <v>99</v>
      </c>
      <c r="E64" s="136"/>
      <c r="F64" s="137"/>
    </row>
    <row r="65" spans="1:6" s="38" customFormat="1" ht="12" customHeight="1">
      <c r="A65" s="245" t="s">
        <v>115</v>
      </c>
      <c r="B65" s="246"/>
      <c r="C65" s="138"/>
      <c r="D65" s="139"/>
      <c r="E65" s="138" t="s">
        <v>99</v>
      </c>
      <c r="F65" s="139"/>
    </row>
    <row r="66" spans="1:6" s="39" customFormat="1" ht="15" customHeight="1">
      <c r="C66" s="40"/>
      <c r="D66" s="40"/>
      <c r="E66" s="40"/>
      <c r="F66" s="40"/>
    </row>
    <row r="67" spans="1:6" s="178" customFormat="1" ht="15" customHeight="1">
      <c r="A67" s="243" t="s">
        <v>116</v>
      </c>
      <c r="B67" s="244"/>
      <c r="C67" s="41"/>
      <c r="D67" s="42"/>
      <c r="E67" s="41"/>
      <c r="F67" s="42"/>
    </row>
    <row r="68" spans="1:6" s="38" customFormat="1" ht="12" customHeight="1">
      <c r="A68" s="233" t="s">
        <v>117</v>
      </c>
      <c r="B68" s="234"/>
      <c r="C68" s="134"/>
      <c r="D68" s="135"/>
      <c r="E68" s="134"/>
      <c r="F68" s="135" t="s">
        <v>99</v>
      </c>
    </row>
    <row r="69" spans="1:6" s="38" customFormat="1" ht="12" customHeight="1">
      <c r="A69" s="235" t="s">
        <v>118</v>
      </c>
      <c r="B69" s="236"/>
      <c r="C69" s="136"/>
      <c r="D69" s="137" t="s">
        <v>99</v>
      </c>
      <c r="E69" s="136"/>
      <c r="F69" s="137"/>
    </row>
    <row r="70" spans="1:6" s="38" customFormat="1" ht="12" customHeight="1">
      <c r="A70" s="198" t="s">
        <v>119</v>
      </c>
      <c r="B70" s="198"/>
      <c r="C70" s="138" t="s">
        <v>99</v>
      </c>
      <c r="D70" s="139"/>
      <c r="E70" s="138"/>
      <c r="F70" s="139"/>
    </row>
    <row r="71" spans="1:6" ht="24" customHeight="1">
      <c r="A71" s="195"/>
      <c r="B71" s="195"/>
      <c r="C71" s="20"/>
      <c r="D71" s="20"/>
      <c r="E71" s="20"/>
      <c r="F71" s="20"/>
    </row>
    <row r="72" spans="1:6" s="95" customFormat="1" ht="15" customHeight="1">
      <c r="A72" s="237" t="s">
        <v>75</v>
      </c>
      <c r="B72" s="238"/>
      <c r="C72" s="239"/>
      <c r="D72" s="239"/>
      <c r="E72" s="239"/>
      <c r="F72" s="239"/>
    </row>
    <row r="73" spans="1:6" s="178" customFormat="1" ht="132.75" customHeight="1">
      <c r="A73" s="240" t="s">
        <v>120</v>
      </c>
      <c r="B73" s="241"/>
      <c r="C73" s="241"/>
      <c r="D73" s="241"/>
      <c r="E73" s="241"/>
      <c r="F73" s="242"/>
    </row>
    <row r="74" spans="1:6" ht="15" customHeight="1">
      <c r="A74" s="195"/>
      <c r="B74" s="195"/>
      <c r="C74" s="195"/>
      <c r="D74" s="195"/>
      <c r="E74" s="195"/>
      <c r="F74" s="195"/>
    </row>
    <row r="76" spans="1:6">
      <c r="A76" s="195"/>
      <c r="B76" s="195"/>
      <c r="C76" s="98"/>
      <c r="D76" s="195"/>
      <c r="E76" s="195"/>
      <c r="F76" s="195"/>
    </row>
  </sheetData>
  <mergeCells count="45">
    <mergeCell ref="A67:B67"/>
    <mergeCell ref="A68:B68"/>
    <mergeCell ref="A69:B69"/>
    <mergeCell ref="A72:F72"/>
    <mergeCell ref="A73:F73"/>
    <mergeCell ref="A65:B65"/>
    <mergeCell ref="A48:B48"/>
    <mergeCell ref="A49:B49"/>
    <mergeCell ref="A50:B50"/>
    <mergeCell ref="A51:B51"/>
    <mergeCell ref="A52:B52"/>
    <mergeCell ref="A53:B53"/>
    <mergeCell ref="A55:F55"/>
    <mergeCell ref="A60:F60"/>
    <mergeCell ref="A62:B62"/>
    <mergeCell ref="A63:B63"/>
    <mergeCell ref="A64:B64"/>
    <mergeCell ref="A47:F47"/>
    <mergeCell ref="A31:B31"/>
    <mergeCell ref="A33:F33"/>
    <mergeCell ref="A34:B34"/>
    <mergeCell ref="A35:B35"/>
    <mergeCell ref="A36:B36"/>
    <mergeCell ref="A37:B37"/>
    <mergeCell ref="A39:F39"/>
    <mergeCell ref="A40:E40"/>
    <mergeCell ref="D41:F41"/>
    <mergeCell ref="D43:F43"/>
    <mergeCell ref="A45:F45"/>
    <mergeCell ref="B25:D25"/>
    <mergeCell ref="B29:D29"/>
    <mergeCell ref="B30:D30"/>
    <mergeCell ref="B7:E7"/>
    <mergeCell ref="A9:F9"/>
    <mergeCell ref="A18:F18"/>
    <mergeCell ref="B20:F20"/>
    <mergeCell ref="A22:F22"/>
    <mergeCell ref="B24:D24"/>
    <mergeCell ref="A5:F5"/>
    <mergeCell ref="A3:C3"/>
    <mergeCell ref="D3:F3"/>
    <mergeCell ref="A1:C1"/>
    <mergeCell ref="D1:F1"/>
    <mergeCell ref="A2:F2"/>
    <mergeCell ref="A4:F4"/>
  </mergeCells>
  <pageMargins left="0.98425196850393704" right="0.19685039370078741" top="0.19685039370078741" bottom="0.39370078740157483" header="0.31496062992125984" footer="0.19685039370078741"/>
  <pageSetup paperSize="9" fitToHeight="2" orientation="portrait" r:id="rId1"/>
  <headerFooter differentFirst="1">
    <oddFooter xml:space="preserve">&amp;L&amp;"-,Standard"&amp;6&amp;F&amp;C&amp;"-,Fett"&amp;6Heizungsinstallateur/in EFZ&amp;R&amp;"-,Standard"&amp;6Seite &amp;"-,Fett"&amp;P&amp;"-,Standard" | &amp;"-,Fett"&amp;N&amp;"-,Standard"  /  &amp;D </oddFooter>
    <firstFooter xml:space="preserve">&amp;L&amp;G&amp;R&amp;"-,Standard"&amp;6Seite &amp;"-,Fett"&amp;P&amp;"-,Standard" | &amp;"-,Fett"&amp;N &amp;"-,Standard" /  &amp;D&amp;"-,Fett" </firstFooter>
  </headerFooter>
  <rowBreaks count="1" manualBreakCount="1">
    <brk id="44" max="16383" man="1"/>
  </rowBreaks>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F108"/>
  <sheetViews>
    <sheetView zoomScaleNormal="100" zoomScalePageLayoutView="130" workbookViewId="0">
      <selection activeCell="H96" sqref="H96"/>
    </sheetView>
  </sheetViews>
  <sheetFormatPr baseColWidth="10" defaultColWidth="10.6328125" defaultRowHeight="12"/>
  <cols>
    <col min="1" max="1" width="8.6328125" style="68" customWidth="1"/>
    <col min="2" max="2" width="28.453125" style="68" customWidth="1"/>
    <col min="3" max="3" width="21.453125" style="68" customWidth="1"/>
    <col min="4" max="4" width="9.08984375" style="175" customWidth="1"/>
    <col min="5" max="5" width="9.36328125" style="175" customWidth="1"/>
    <col min="6" max="6" width="9.453125" style="175" customWidth="1"/>
    <col min="7" max="16384" width="10.6328125" style="175"/>
  </cols>
  <sheetData>
    <row r="1" spans="1:6" ht="40.5" customHeight="1">
      <c r="A1" s="215"/>
      <c r="B1" s="215"/>
      <c r="C1" s="215"/>
      <c r="D1" s="216"/>
      <c r="E1" s="217"/>
      <c r="F1" s="217"/>
    </row>
    <row r="2" spans="1:6" ht="30" customHeight="1">
      <c r="A2" s="210"/>
      <c r="B2" s="210"/>
      <c r="C2" s="210"/>
      <c r="D2" s="210"/>
      <c r="E2" s="210"/>
      <c r="F2" s="210"/>
    </row>
    <row r="3" spans="1:6" s="179" customFormat="1" ht="12" customHeight="1">
      <c r="A3" s="211" t="s">
        <v>42</v>
      </c>
      <c r="B3" s="212"/>
      <c r="C3" s="212"/>
      <c r="D3" s="213" t="s">
        <v>121</v>
      </c>
      <c r="E3" s="214"/>
      <c r="F3" s="214"/>
    </row>
    <row r="4" spans="1:6" ht="8.15" customHeight="1">
      <c r="A4" s="218"/>
      <c r="B4" s="219"/>
      <c r="C4" s="219"/>
      <c r="D4" s="219"/>
      <c r="E4" s="219"/>
      <c r="F4" s="219"/>
    </row>
    <row r="5" spans="1:6" s="2" customFormat="1" ht="18.5">
      <c r="A5" s="208" t="s">
        <v>122</v>
      </c>
      <c r="B5" s="209"/>
      <c r="C5" s="210"/>
      <c r="D5" s="210"/>
      <c r="E5" s="210"/>
      <c r="F5" s="210"/>
    </row>
    <row r="6" spans="1:6" ht="11.25" customHeight="1">
      <c r="A6" s="218"/>
      <c r="B6" s="219"/>
      <c r="C6" s="219"/>
      <c r="D6" s="219"/>
      <c r="E6" s="219"/>
      <c r="F6" s="219"/>
    </row>
    <row r="7" spans="1:6" s="121" customFormat="1" ht="28.4" customHeight="1">
      <c r="A7" s="91" t="s">
        <v>45</v>
      </c>
      <c r="B7" s="222" t="s">
        <v>46</v>
      </c>
      <c r="C7" s="223"/>
      <c r="D7" s="223"/>
      <c r="E7" s="223"/>
      <c r="F7" s="149" t="s">
        <v>194</v>
      </c>
    </row>
    <row r="8" spans="1:6" s="4" customFormat="1" ht="11.25" customHeight="1">
      <c r="A8" s="3"/>
      <c r="C8" s="3"/>
      <c r="D8" s="5"/>
      <c r="E8" s="5"/>
    </row>
    <row r="9" spans="1:6" s="8" customFormat="1" ht="20.149999999999999" customHeight="1">
      <c r="A9" s="15" t="s">
        <v>123</v>
      </c>
      <c r="B9" s="112"/>
      <c r="C9" s="114" t="s">
        <v>124</v>
      </c>
      <c r="D9" s="99"/>
      <c r="E9" s="46"/>
      <c r="F9" s="47"/>
    </row>
    <row r="10" spans="1:6" s="8" customFormat="1" ht="20.149999999999999" customHeight="1">
      <c r="A10" s="15" t="s">
        <v>125</v>
      </c>
      <c r="B10" s="112"/>
      <c r="C10" s="15"/>
      <c r="D10" s="47"/>
      <c r="E10" s="46"/>
      <c r="F10" s="47"/>
    </row>
    <row r="11" spans="1:6" s="8" customFormat="1" ht="20.149999999999999" customHeight="1">
      <c r="A11" s="15" t="s">
        <v>126</v>
      </c>
      <c r="B11" s="112"/>
      <c r="C11" s="15"/>
      <c r="D11" s="47"/>
      <c r="E11" s="46"/>
      <c r="F11" s="47"/>
    </row>
    <row r="12" spans="1:6" s="45" customFormat="1" ht="8.25" customHeight="1">
      <c r="A12" s="48"/>
      <c r="B12" s="49"/>
      <c r="D12" s="201"/>
      <c r="E12" s="273"/>
      <c r="F12" s="274"/>
    </row>
    <row r="13" spans="1:6" s="45" customFormat="1" ht="14.15" customHeight="1">
      <c r="A13" s="48"/>
      <c r="B13" s="49"/>
      <c r="D13" s="50" t="s">
        <v>127</v>
      </c>
      <c r="E13" s="267" t="s">
        <v>128</v>
      </c>
      <c r="F13" s="268"/>
    </row>
    <row r="14" spans="1:6" s="45" customFormat="1" ht="14.15" customHeight="1">
      <c r="A14" s="48"/>
      <c r="B14" s="49"/>
      <c r="C14" s="51"/>
      <c r="D14" s="52" t="s">
        <v>129</v>
      </c>
      <c r="E14" s="269" t="s">
        <v>130</v>
      </c>
      <c r="F14" s="270"/>
    </row>
    <row r="15" spans="1:6" s="45" customFormat="1" ht="14.15" customHeight="1">
      <c r="A15" s="48"/>
      <c r="B15" s="49"/>
      <c r="C15" s="51"/>
      <c r="D15" s="53"/>
      <c r="E15" s="271" t="s">
        <v>131</v>
      </c>
      <c r="F15" s="272"/>
    </row>
    <row r="16" spans="1:6" s="45" customFormat="1" ht="14.15" customHeight="1">
      <c r="A16" s="275" t="s">
        <v>132</v>
      </c>
      <c r="B16" s="276"/>
      <c r="C16" s="277"/>
      <c r="D16" s="53"/>
      <c r="E16" s="297" t="s">
        <v>133</v>
      </c>
      <c r="F16" s="298"/>
    </row>
    <row r="17" spans="1:6" s="121" customFormat="1" ht="8.15" customHeight="1">
      <c r="A17" s="266"/>
      <c r="B17" s="266"/>
      <c r="C17" s="266"/>
      <c r="D17" s="266"/>
      <c r="E17" s="266"/>
      <c r="F17" s="266"/>
    </row>
    <row r="18" spans="1:6" s="110" customFormat="1" ht="20.149999999999999" customHeight="1">
      <c r="A18" s="300" t="s">
        <v>202</v>
      </c>
      <c r="B18" s="301"/>
      <c r="C18" s="301"/>
      <c r="D18" s="301"/>
      <c r="E18" s="301"/>
      <c r="F18" s="301"/>
    </row>
    <row r="19" spans="1:6" s="53" customFormat="1" ht="20.149999999999999" customHeight="1">
      <c r="A19" s="54" t="s">
        <v>135</v>
      </c>
      <c r="B19" s="54" t="s">
        <v>136</v>
      </c>
      <c r="C19" s="55" t="s">
        <v>137</v>
      </c>
      <c r="D19" s="56" t="s">
        <v>138</v>
      </c>
      <c r="E19" s="118" t="s">
        <v>139</v>
      </c>
      <c r="F19" s="118" t="s">
        <v>140</v>
      </c>
    </row>
    <row r="20" spans="1:6" s="58" customFormat="1" ht="22.5" customHeight="1">
      <c r="A20" s="203" t="s">
        <v>203</v>
      </c>
      <c r="B20" s="203" t="s">
        <v>204</v>
      </c>
      <c r="C20" s="72" t="s">
        <v>204</v>
      </c>
      <c r="D20" s="87"/>
      <c r="E20" s="86">
        <v>1</v>
      </c>
      <c r="F20" s="85">
        <f t="shared" ref="F20:F21" si="0">SUM(D20*E20)</f>
        <v>0</v>
      </c>
    </row>
    <row r="21" spans="1:6" s="58" customFormat="1" ht="14.15" customHeight="1">
      <c r="A21" s="69"/>
      <c r="B21" s="69"/>
      <c r="C21" s="72" t="s">
        <v>204</v>
      </c>
      <c r="D21" s="87"/>
      <c r="E21" s="86">
        <v>1</v>
      </c>
      <c r="F21" s="85">
        <f t="shared" si="0"/>
        <v>0</v>
      </c>
    </row>
    <row r="22" spans="1:6" s="58" customFormat="1" ht="23.15" customHeight="1">
      <c r="A22" s="76" t="s">
        <v>203</v>
      </c>
      <c r="B22" s="76" t="s">
        <v>204</v>
      </c>
      <c r="C22" s="69" t="s">
        <v>204</v>
      </c>
      <c r="D22" s="70"/>
      <c r="E22" s="71">
        <v>3</v>
      </c>
      <c r="F22" s="84">
        <f>(SUM(D22*E22))-($C$24*SUM(D22*E22))</f>
        <v>0</v>
      </c>
    </row>
    <row r="23" spans="1:6" s="58" customFormat="1" ht="14.15" customHeight="1">
      <c r="A23" s="76" t="s">
        <v>203</v>
      </c>
      <c r="B23" s="76"/>
      <c r="C23" s="72" t="s">
        <v>204</v>
      </c>
      <c r="D23" s="73"/>
      <c r="E23" s="74">
        <v>3</v>
      </c>
      <c r="F23" s="78">
        <f>(SUM(D23*E23))-($C$24*SUM(D23*E23))</f>
        <v>0</v>
      </c>
    </row>
    <row r="24" spans="1:6" s="58" customFormat="1" ht="23.15" customHeight="1">
      <c r="A24" s="76"/>
      <c r="B24" s="82" t="s">
        <v>205</v>
      </c>
      <c r="C24" s="77"/>
      <c r="D24" s="75"/>
      <c r="E24" s="75"/>
      <c r="F24" s="75"/>
    </row>
    <row r="25" spans="1:6" s="58" customFormat="1" ht="15" customHeight="1">
      <c r="A25" s="76"/>
      <c r="B25" s="76"/>
      <c r="C25" s="72" t="s">
        <v>204</v>
      </c>
      <c r="D25" s="73"/>
      <c r="E25" s="74">
        <v>3</v>
      </c>
      <c r="F25" s="74">
        <f t="shared" ref="F25:F26" si="1">SUM(D25*E25)</f>
        <v>0</v>
      </c>
    </row>
    <row r="26" spans="1:6" s="58" customFormat="1" ht="14.15" customHeight="1">
      <c r="A26" s="69"/>
      <c r="B26" s="69"/>
      <c r="C26" s="72" t="s">
        <v>204</v>
      </c>
      <c r="D26" s="73"/>
      <c r="E26" s="74">
        <v>3</v>
      </c>
      <c r="F26" s="74">
        <f t="shared" si="1"/>
        <v>0</v>
      </c>
    </row>
    <row r="27" spans="1:6" s="58" customFormat="1" ht="23.15" customHeight="1">
      <c r="A27" s="76" t="s">
        <v>203</v>
      </c>
      <c r="B27" s="76" t="s">
        <v>204</v>
      </c>
      <c r="C27" s="69" t="s">
        <v>204</v>
      </c>
      <c r="D27" s="70"/>
      <c r="E27" s="71">
        <v>1</v>
      </c>
      <c r="F27" s="79">
        <f>(SUM(D27*E27))-(C29*SUM(D27*E27))</f>
        <v>0</v>
      </c>
    </row>
    <row r="28" spans="1:6" s="58" customFormat="1" ht="18" customHeight="1">
      <c r="A28" s="76"/>
      <c r="B28" s="76"/>
      <c r="C28" s="76" t="s">
        <v>204</v>
      </c>
      <c r="D28" s="70"/>
      <c r="E28" s="71">
        <v>1</v>
      </c>
      <c r="F28" s="79">
        <f>(SUM(D28*E28))-(C29*SUM(D28*E28))</f>
        <v>0</v>
      </c>
    </row>
    <row r="29" spans="1:6" s="58" customFormat="1" ht="23.15" customHeight="1">
      <c r="A29" s="76"/>
      <c r="B29" s="82" t="s">
        <v>205</v>
      </c>
      <c r="C29" s="83"/>
      <c r="D29" s="71"/>
      <c r="E29" s="71"/>
      <c r="F29" s="79"/>
    </row>
    <row r="30" spans="1:6" s="58" customFormat="1" ht="15" customHeight="1">
      <c r="A30" s="76"/>
      <c r="B30" s="76"/>
      <c r="C30" s="72" t="s">
        <v>204</v>
      </c>
      <c r="D30" s="73"/>
      <c r="E30" s="74">
        <v>2</v>
      </c>
      <c r="F30" s="74">
        <f t="shared" ref="F30:F31" si="2">SUM(D30*E30)</f>
        <v>0</v>
      </c>
    </row>
    <row r="31" spans="1:6" s="58" customFormat="1" ht="14.15" customHeight="1">
      <c r="A31" s="69"/>
      <c r="B31" s="69"/>
      <c r="C31" s="72" t="s">
        <v>204</v>
      </c>
      <c r="D31" s="73"/>
      <c r="E31" s="74">
        <v>2</v>
      </c>
      <c r="F31" s="74">
        <f t="shared" si="2"/>
        <v>0</v>
      </c>
    </row>
    <row r="32" spans="1:6" s="58" customFormat="1" ht="23.15" customHeight="1">
      <c r="A32" s="76" t="s">
        <v>203</v>
      </c>
      <c r="B32" s="76" t="s">
        <v>204</v>
      </c>
      <c r="C32" s="69" t="s">
        <v>204</v>
      </c>
      <c r="D32" s="70"/>
      <c r="E32" s="71">
        <v>2</v>
      </c>
      <c r="F32" s="78">
        <f>(SUM(D32*E32))-(C34*SUM(D32*E32))</f>
        <v>0</v>
      </c>
    </row>
    <row r="33" spans="1:6" s="58" customFormat="1" ht="14.15" customHeight="1">
      <c r="A33" s="76"/>
      <c r="B33" s="76"/>
      <c r="C33" s="76" t="s">
        <v>204</v>
      </c>
      <c r="D33" s="70"/>
      <c r="E33" s="71">
        <v>1</v>
      </c>
      <c r="F33" s="78">
        <f>(SUM(D33*E33))-(C34*SUM(D33*E33))</f>
        <v>0</v>
      </c>
    </row>
    <row r="34" spans="1:6" s="58" customFormat="1" ht="23.15" customHeight="1">
      <c r="A34" s="76"/>
      <c r="B34" s="82" t="s">
        <v>205</v>
      </c>
      <c r="C34" s="83"/>
      <c r="D34" s="71"/>
      <c r="E34" s="71"/>
      <c r="F34" s="79"/>
    </row>
    <row r="35" spans="1:6" s="58" customFormat="1" ht="15" customHeight="1">
      <c r="A35" s="76"/>
      <c r="B35" s="76"/>
      <c r="C35" s="72" t="s">
        <v>204</v>
      </c>
      <c r="D35" s="73"/>
      <c r="E35" s="74">
        <v>2</v>
      </c>
      <c r="F35" s="74">
        <f t="shared" ref="F35:F36" si="3">SUM(D35*E35)</f>
        <v>0</v>
      </c>
    </row>
    <row r="36" spans="1:6" s="58" customFormat="1" ht="14.15" customHeight="1">
      <c r="A36" s="69"/>
      <c r="B36" s="69"/>
      <c r="C36" s="72" t="s">
        <v>204</v>
      </c>
      <c r="D36" s="73"/>
      <c r="E36" s="74">
        <v>2</v>
      </c>
      <c r="F36" s="74">
        <f t="shared" si="3"/>
        <v>0</v>
      </c>
    </row>
    <row r="37" spans="1:6" s="27" customFormat="1" ht="8.15" customHeight="1">
      <c r="A37" s="59"/>
      <c r="B37" s="60"/>
      <c r="C37" s="59"/>
      <c r="E37" s="61"/>
    </row>
    <row r="38" spans="1:6" s="27" customFormat="1" ht="10.5">
      <c r="A38" s="59"/>
      <c r="B38" s="60"/>
      <c r="C38" s="59"/>
      <c r="D38" s="27" t="s">
        <v>206</v>
      </c>
      <c r="E38" s="96" t="s">
        <v>207</v>
      </c>
      <c r="F38" s="97" t="s">
        <v>208</v>
      </c>
    </row>
    <row r="39" spans="1:6" s="27" customFormat="1" ht="10.5">
      <c r="A39" s="60"/>
      <c r="B39" s="60"/>
      <c r="C39" s="60"/>
      <c r="D39" s="81"/>
      <c r="E39" s="62">
        <f>SUM(E20:E36)*3</f>
        <v>81</v>
      </c>
      <c r="F39" s="62">
        <f>SUM(F20:F36)</f>
        <v>0</v>
      </c>
    </row>
    <row r="40" spans="1:6" s="27" customFormat="1" ht="24" customHeight="1">
      <c r="A40" s="63" t="s">
        <v>149</v>
      </c>
      <c r="B40" s="60"/>
      <c r="C40" s="60"/>
      <c r="D40" s="288" t="s">
        <v>209</v>
      </c>
      <c r="E40" s="244"/>
      <c r="F40" s="65">
        <f>SUM(F39*5/E39+1)</f>
        <v>1</v>
      </c>
    </row>
    <row r="41" spans="1:6" s="27" customFormat="1" ht="24" customHeight="1">
      <c r="A41" s="63"/>
      <c r="B41" s="60"/>
      <c r="C41" s="60"/>
      <c r="D41" s="180"/>
      <c r="E41" s="192"/>
      <c r="F41" s="193"/>
    </row>
    <row r="42" spans="1:6" s="107" customFormat="1" ht="20.149999999999999" customHeight="1">
      <c r="A42" s="202" t="s">
        <v>210</v>
      </c>
      <c r="B42" s="278" t="s">
        <v>81</v>
      </c>
      <c r="C42" s="279"/>
      <c r="D42" s="279"/>
      <c r="E42" s="279"/>
      <c r="F42" s="279"/>
    </row>
    <row r="43" spans="1:6" s="64" customFormat="1" ht="18" customHeight="1">
      <c r="A43" s="54" t="s">
        <v>135</v>
      </c>
      <c r="B43" s="54" t="s">
        <v>136</v>
      </c>
      <c r="C43" s="55" t="s">
        <v>137</v>
      </c>
      <c r="D43" s="56" t="s">
        <v>138</v>
      </c>
      <c r="E43" s="118" t="s">
        <v>139</v>
      </c>
      <c r="F43" s="118" t="s">
        <v>140</v>
      </c>
    </row>
    <row r="44" spans="1:6" s="58" customFormat="1" ht="23.25" customHeight="1">
      <c r="A44" s="57" t="s">
        <v>141</v>
      </c>
      <c r="B44" s="302" t="s">
        <v>142</v>
      </c>
      <c r="C44" s="206" t="s">
        <v>143</v>
      </c>
      <c r="D44" s="280">
        <v>3</v>
      </c>
      <c r="E44" s="283">
        <v>3</v>
      </c>
      <c r="F44" s="283">
        <f>SUM(D44*E44)</f>
        <v>9</v>
      </c>
    </row>
    <row r="45" spans="1:6" s="58" customFormat="1" ht="19.5" customHeight="1">
      <c r="A45" s="76"/>
      <c r="B45" s="296"/>
      <c r="C45" s="206" t="s">
        <v>144</v>
      </c>
      <c r="D45" s="281"/>
      <c r="E45" s="284"/>
      <c r="F45" s="284"/>
    </row>
    <row r="46" spans="1:6" s="58" customFormat="1" ht="30" customHeight="1">
      <c r="A46" s="69"/>
      <c r="B46" s="299"/>
      <c r="C46" s="207" t="s">
        <v>145</v>
      </c>
      <c r="D46" s="282"/>
      <c r="E46" s="285"/>
      <c r="F46" s="285"/>
    </row>
    <row r="47" spans="1:6" s="58" customFormat="1" ht="30.75" customHeight="1">
      <c r="A47" s="57" t="s">
        <v>146</v>
      </c>
      <c r="B47" s="295" t="s">
        <v>147</v>
      </c>
      <c r="C47" s="206" t="s">
        <v>144</v>
      </c>
      <c r="D47" s="286">
        <v>3</v>
      </c>
      <c r="E47" s="287">
        <v>3</v>
      </c>
      <c r="F47" s="287">
        <f t="shared" ref="F47" si="4">SUM(D47*E47)</f>
        <v>9</v>
      </c>
    </row>
    <row r="48" spans="1:6" s="58" customFormat="1" ht="30.75" customHeight="1">
      <c r="A48" s="69"/>
      <c r="B48" s="299"/>
      <c r="C48" s="207" t="s">
        <v>145</v>
      </c>
      <c r="D48" s="282"/>
      <c r="E48" s="285"/>
      <c r="F48" s="285"/>
    </row>
    <row r="49" spans="1:6" s="58" customFormat="1" ht="8.15" customHeight="1">
      <c r="A49" s="59"/>
      <c r="B49" s="60"/>
      <c r="C49" s="59"/>
      <c r="D49" s="27"/>
      <c r="E49" s="30"/>
      <c r="F49" s="28"/>
    </row>
    <row r="50" spans="1:6" s="27" customFormat="1" ht="10.4" customHeight="1">
      <c r="A50" s="60"/>
      <c r="B50" s="60"/>
      <c r="C50" s="60"/>
      <c r="D50" s="81" t="s">
        <v>148</v>
      </c>
      <c r="E50" s="183">
        <f>SUM(E44:E48)*3</f>
        <v>18</v>
      </c>
      <c r="F50" s="183">
        <f>SUM(F44:F48)</f>
        <v>18</v>
      </c>
    </row>
    <row r="51" spans="1:6" s="27" customFormat="1" ht="24" customHeight="1">
      <c r="A51" s="63" t="s">
        <v>149</v>
      </c>
      <c r="B51" s="60"/>
      <c r="C51" s="60"/>
      <c r="D51" s="288" t="s">
        <v>150</v>
      </c>
      <c r="E51" s="244"/>
      <c r="F51" s="184">
        <f>SUM(F50*5/E50+1)</f>
        <v>6</v>
      </c>
    </row>
    <row r="52" spans="1:6" s="27" customFormat="1" ht="24" customHeight="1">
      <c r="A52" s="60"/>
      <c r="B52" s="60"/>
      <c r="C52" s="60"/>
    </row>
    <row r="53" spans="1:6" s="27" customFormat="1" ht="22.5" customHeight="1">
      <c r="A53" s="202" t="s">
        <v>211</v>
      </c>
      <c r="B53" s="278" t="s">
        <v>196</v>
      </c>
      <c r="C53" s="279"/>
      <c r="D53" s="279"/>
      <c r="E53" s="279"/>
      <c r="F53" s="279"/>
    </row>
    <row r="54" spans="1:6" s="107" customFormat="1" ht="20.149999999999999" customHeight="1">
      <c r="A54" s="54" t="s">
        <v>135</v>
      </c>
      <c r="B54" s="54" t="s">
        <v>136</v>
      </c>
      <c r="C54" s="55" t="s">
        <v>137</v>
      </c>
      <c r="D54" s="56" t="s">
        <v>138</v>
      </c>
      <c r="E54" s="118" t="s">
        <v>139</v>
      </c>
      <c r="F54" s="118" t="s">
        <v>140</v>
      </c>
    </row>
    <row r="55" spans="1:6" s="67" customFormat="1" ht="26.25" customHeight="1">
      <c r="A55" s="57" t="s">
        <v>212</v>
      </c>
      <c r="B55" s="303" t="s">
        <v>213</v>
      </c>
      <c r="C55" s="206" t="s">
        <v>214</v>
      </c>
      <c r="D55" s="289">
        <v>3</v>
      </c>
      <c r="E55" s="290">
        <v>3</v>
      </c>
      <c r="F55" s="290">
        <f>SUM(D55*E55)</f>
        <v>9</v>
      </c>
    </row>
    <row r="56" spans="1:6" s="53" customFormat="1" ht="26.25" customHeight="1">
      <c r="A56" s="69"/>
      <c r="B56" s="303"/>
      <c r="C56" s="206" t="s">
        <v>215</v>
      </c>
      <c r="D56" s="282"/>
      <c r="E56" s="285"/>
      <c r="F56" s="285"/>
    </row>
    <row r="57" spans="1:6" s="58" customFormat="1" ht="10.9" customHeight="1">
      <c r="A57" s="60"/>
      <c r="B57" s="60"/>
      <c r="C57" s="60"/>
      <c r="D57" s="27"/>
      <c r="E57" s="27"/>
      <c r="F57" s="27"/>
    </row>
    <row r="58" spans="1:6" s="27" customFormat="1" ht="10.4" customHeight="1">
      <c r="A58" s="60"/>
      <c r="B58" s="60"/>
      <c r="C58" s="60"/>
      <c r="D58" s="81" t="s">
        <v>148</v>
      </c>
      <c r="E58" s="183">
        <f>SUM(E55:E56)*3</f>
        <v>9</v>
      </c>
      <c r="F58" s="183">
        <f>SUM(F55:F56)</f>
        <v>9</v>
      </c>
    </row>
    <row r="59" spans="1:6" s="58" customFormat="1" ht="23.15" customHeight="1">
      <c r="A59" s="63" t="s">
        <v>149</v>
      </c>
      <c r="B59" s="60"/>
      <c r="C59" s="60"/>
      <c r="D59" s="288" t="s">
        <v>216</v>
      </c>
      <c r="E59" s="244"/>
      <c r="F59" s="184">
        <f>SUM(F58*5/E58+1)</f>
        <v>6</v>
      </c>
    </row>
    <row r="60" spans="1:6" s="27" customFormat="1" ht="24" customHeight="1">
      <c r="A60" s="60"/>
      <c r="B60" s="60"/>
      <c r="C60" s="60"/>
    </row>
    <row r="61" spans="1:6" s="27" customFormat="1" ht="22.5" customHeight="1">
      <c r="A61" s="202" t="s">
        <v>217</v>
      </c>
      <c r="B61" s="278" t="s">
        <v>83</v>
      </c>
      <c r="C61" s="279"/>
      <c r="D61" s="279"/>
      <c r="E61" s="279"/>
      <c r="F61" s="279"/>
    </row>
    <row r="62" spans="1:6" s="113" customFormat="1" ht="20.149999999999999" customHeight="1">
      <c r="A62" s="54" t="s">
        <v>135</v>
      </c>
      <c r="B62" s="54" t="s">
        <v>136</v>
      </c>
      <c r="C62" s="55" t="s">
        <v>137</v>
      </c>
      <c r="D62" s="56" t="s">
        <v>138</v>
      </c>
      <c r="E62" s="118" t="s">
        <v>139</v>
      </c>
      <c r="F62" s="118" t="s">
        <v>140</v>
      </c>
    </row>
    <row r="63" spans="1:6" s="67" customFormat="1" ht="26.25" customHeight="1">
      <c r="A63" s="76" t="s">
        <v>218</v>
      </c>
      <c r="B63" s="306" t="s">
        <v>213</v>
      </c>
      <c r="C63" s="186" t="s">
        <v>219</v>
      </c>
      <c r="D63" s="289">
        <v>3</v>
      </c>
      <c r="E63" s="290">
        <v>3</v>
      </c>
      <c r="F63" s="290">
        <f>SUM(D63*E63)</f>
        <v>9</v>
      </c>
    </row>
    <row r="64" spans="1:6" s="53" customFormat="1" ht="26.25" customHeight="1">
      <c r="A64" s="76"/>
      <c r="B64" s="307"/>
      <c r="C64" s="186" t="s">
        <v>220</v>
      </c>
      <c r="D64" s="281"/>
      <c r="E64" s="284"/>
      <c r="F64" s="284"/>
    </row>
    <row r="65" spans="1:6" s="53" customFormat="1" ht="26.25" customHeight="1">
      <c r="A65" s="69"/>
      <c r="B65" s="207"/>
      <c r="C65" s="186" t="s">
        <v>221</v>
      </c>
      <c r="D65" s="282"/>
      <c r="E65" s="285"/>
      <c r="F65" s="285"/>
    </row>
    <row r="66" spans="1:6" s="67" customFormat="1" ht="26.25" customHeight="1">
      <c r="A66" s="57" t="s">
        <v>156</v>
      </c>
      <c r="B66" s="303" t="s">
        <v>213</v>
      </c>
      <c r="C66" s="186" t="s">
        <v>158</v>
      </c>
      <c r="D66" s="289">
        <v>3</v>
      </c>
      <c r="E66" s="290">
        <v>3</v>
      </c>
      <c r="F66" s="290">
        <f>SUM(D66*E66)</f>
        <v>9</v>
      </c>
    </row>
    <row r="67" spans="1:6" s="53" customFormat="1" ht="26.25" customHeight="1">
      <c r="A67" s="69"/>
      <c r="B67" s="303"/>
      <c r="C67" s="186" t="s">
        <v>159</v>
      </c>
      <c r="D67" s="304"/>
      <c r="E67" s="305"/>
      <c r="F67" s="305"/>
    </row>
    <row r="68" spans="1:6" s="67" customFormat="1" ht="26.25" customHeight="1">
      <c r="A68" s="57" t="s">
        <v>222</v>
      </c>
      <c r="B68" s="303" t="s">
        <v>213</v>
      </c>
      <c r="C68" s="186" t="s">
        <v>162</v>
      </c>
      <c r="D68" s="289">
        <v>3</v>
      </c>
      <c r="E68" s="290">
        <v>3</v>
      </c>
      <c r="F68" s="290">
        <f>SUM(D68*E68)</f>
        <v>9</v>
      </c>
    </row>
    <row r="69" spans="1:6" s="53" customFormat="1" ht="26.25" customHeight="1">
      <c r="A69" s="69"/>
      <c r="B69" s="303"/>
      <c r="C69" s="186" t="s">
        <v>163</v>
      </c>
      <c r="D69" s="304"/>
      <c r="E69" s="305"/>
      <c r="F69" s="305"/>
    </row>
    <row r="70" spans="1:6" s="58" customFormat="1" ht="10.9" customHeight="1">
      <c r="A70" s="60"/>
      <c r="B70" s="60"/>
      <c r="C70" s="60"/>
      <c r="D70" s="27"/>
      <c r="E70" s="27"/>
      <c r="F70" s="27"/>
    </row>
    <row r="71" spans="1:6" s="27" customFormat="1" ht="10.4" customHeight="1">
      <c r="A71" s="60"/>
      <c r="B71" s="60"/>
      <c r="C71" s="60"/>
      <c r="D71" s="81" t="s">
        <v>148</v>
      </c>
      <c r="E71" s="183">
        <f>SUM(E63:E69)*3</f>
        <v>27</v>
      </c>
      <c r="F71" s="183">
        <f>SUM(F63:F69)</f>
        <v>27</v>
      </c>
    </row>
    <row r="72" spans="1:6" s="58" customFormat="1" ht="23.15" customHeight="1">
      <c r="A72" s="63" t="s">
        <v>149</v>
      </c>
      <c r="B72" s="60"/>
      <c r="C72" s="60"/>
      <c r="D72" s="288" t="s">
        <v>164</v>
      </c>
      <c r="E72" s="244"/>
      <c r="F72" s="184">
        <f>SUM(F71*5/E71+1)</f>
        <v>6</v>
      </c>
    </row>
    <row r="73" spans="1:6" s="58" customFormat="1" ht="23.15" customHeight="1">
      <c r="A73" s="68"/>
      <c r="B73" s="68"/>
      <c r="C73" s="68"/>
      <c r="D73" s="195"/>
      <c r="E73" s="195"/>
      <c r="F73" s="195"/>
    </row>
    <row r="74" spans="1:6" s="27" customFormat="1" ht="22.5" customHeight="1">
      <c r="A74" s="202" t="s">
        <v>165</v>
      </c>
      <c r="B74" s="278" t="s">
        <v>197</v>
      </c>
      <c r="C74" s="279"/>
      <c r="D74" s="279"/>
      <c r="E74" s="279"/>
      <c r="F74" s="279"/>
    </row>
    <row r="75" spans="1:6" s="113" customFormat="1" ht="20.149999999999999" customHeight="1">
      <c r="A75" s="54" t="s">
        <v>135</v>
      </c>
      <c r="B75" s="54" t="s">
        <v>136</v>
      </c>
      <c r="C75" s="55" t="s">
        <v>137</v>
      </c>
      <c r="D75" s="56" t="s">
        <v>138</v>
      </c>
      <c r="E75" s="118" t="s">
        <v>139</v>
      </c>
      <c r="F75" s="118" t="s">
        <v>140</v>
      </c>
    </row>
    <row r="76" spans="1:6" s="67" customFormat="1" ht="26.25" customHeight="1">
      <c r="A76" s="76" t="s">
        <v>223</v>
      </c>
      <c r="B76" s="306" t="s">
        <v>224</v>
      </c>
      <c r="C76" s="186" t="s">
        <v>225</v>
      </c>
      <c r="D76" s="289">
        <v>3</v>
      </c>
      <c r="E76" s="290">
        <v>3</v>
      </c>
      <c r="F76" s="290">
        <f>SUM(D76*E76)</f>
        <v>9</v>
      </c>
    </row>
    <row r="77" spans="1:6" s="53" customFormat="1" ht="26.25" customHeight="1">
      <c r="A77" s="76"/>
      <c r="B77" s="307"/>
      <c r="C77" s="186" t="s">
        <v>226</v>
      </c>
      <c r="D77" s="281"/>
      <c r="E77" s="284"/>
      <c r="F77" s="284"/>
    </row>
    <row r="78" spans="1:6" s="53" customFormat="1" ht="26.25" customHeight="1">
      <c r="A78" s="69"/>
      <c r="B78" s="207"/>
      <c r="C78" s="186" t="s">
        <v>227</v>
      </c>
      <c r="D78" s="282"/>
      <c r="E78" s="285"/>
      <c r="F78" s="285"/>
    </row>
    <row r="79" spans="1:6" s="67" customFormat="1" ht="26.25" customHeight="1">
      <c r="A79" s="57" t="s">
        <v>169</v>
      </c>
      <c r="B79" s="303" t="s">
        <v>228</v>
      </c>
      <c r="C79" s="206" t="s">
        <v>171</v>
      </c>
      <c r="D79" s="289">
        <v>3</v>
      </c>
      <c r="E79" s="290">
        <v>3</v>
      </c>
      <c r="F79" s="290">
        <f>SUM(D79*E79)</f>
        <v>9</v>
      </c>
    </row>
    <row r="80" spans="1:6" s="53" customFormat="1" ht="26.25" customHeight="1">
      <c r="A80" s="76"/>
      <c r="B80" s="303"/>
      <c r="C80" s="206" t="s">
        <v>172</v>
      </c>
      <c r="D80" s="289"/>
      <c r="E80" s="290"/>
      <c r="F80" s="290"/>
    </row>
    <row r="81" spans="1:6" s="53" customFormat="1" ht="26.25" customHeight="1">
      <c r="A81" s="76"/>
      <c r="B81" s="303"/>
      <c r="C81" s="206" t="s">
        <v>173</v>
      </c>
      <c r="D81" s="289"/>
      <c r="E81" s="290"/>
      <c r="F81" s="290"/>
    </row>
    <row r="82" spans="1:6" s="53" customFormat="1" ht="26.25" customHeight="1">
      <c r="A82" s="76"/>
      <c r="B82" s="303"/>
      <c r="C82" s="206" t="s">
        <v>174</v>
      </c>
      <c r="D82" s="289"/>
      <c r="E82" s="290"/>
      <c r="F82" s="290"/>
    </row>
    <row r="83" spans="1:6" s="53" customFormat="1" ht="26.25" customHeight="1">
      <c r="A83" s="76"/>
      <c r="B83" s="303"/>
      <c r="C83" s="206" t="s">
        <v>175</v>
      </c>
      <c r="D83" s="289"/>
      <c r="E83" s="290"/>
      <c r="F83" s="290"/>
    </row>
    <row r="84" spans="1:6" s="53" customFormat="1" ht="26.25" customHeight="1">
      <c r="A84" s="69"/>
      <c r="B84" s="303"/>
      <c r="C84" s="206" t="s">
        <v>176</v>
      </c>
      <c r="D84" s="304"/>
      <c r="E84" s="305"/>
      <c r="F84" s="305"/>
    </row>
    <row r="85" spans="1:6" s="67" customFormat="1" ht="26.25" customHeight="1">
      <c r="A85" s="204" t="s">
        <v>177</v>
      </c>
      <c r="B85" s="303" t="s">
        <v>178</v>
      </c>
      <c r="C85" s="206" t="s">
        <v>179</v>
      </c>
      <c r="D85" s="289">
        <v>3</v>
      </c>
      <c r="E85" s="290">
        <v>3</v>
      </c>
      <c r="F85" s="290">
        <f>SUM(D85*E85)</f>
        <v>9</v>
      </c>
    </row>
    <row r="86" spans="1:6" s="53" customFormat="1" ht="26.25" customHeight="1">
      <c r="A86" s="205"/>
      <c r="B86" s="303"/>
      <c r="C86" s="206" t="s">
        <v>180</v>
      </c>
      <c r="D86" s="289"/>
      <c r="E86" s="290"/>
      <c r="F86" s="290"/>
    </row>
    <row r="87" spans="1:6" s="53" customFormat="1" ht="26.25" customHeight="1">
      <c r="A87" s="205"/>
      <c r="B87" s="303"/>
      <c r="C87" s="206" t="s">
        <v>181</v>
      </c>
      <c r="D87" s="289"/>
      <c r="E87" s="290"/>
      <c r="F87" s="290"/>
    </row>
    <row r="88" spans="1:6" s="53" customFormat="1" ht="26.25" customHeight="1">
      <c r="A88" s="191"/>
      <c r="B88" s="303"/>
      <c r="C88" s="206" t="s">
        <v>182</v>
      </c>
      <c r="D88" s="304"/>
      <c r="E88" s="305"/>
      <c r="F88" s="305"/>
    </row>
    <row r="89" spans="1:6" s="58" customFormat="1" ht="10.9" customHeight="1">
      <c r="A89" s="60"/>
      <c r="B89" s="60"/>
      <c r="C89" s="60"/>
      <c r="D89" s="27"/>
      <c r="E89" s="27"/>
      <c r="F89" s="27"/>
    </row>
    <row r="90" spans="1:6" s="27" customFormat="1" ht="10.4" customHeight="1">
      <c r="A90" s="60"/>
      <c r="B90" s="60"/>
      <c r="C90" s="60"/>
      <c r="D90" s="81" t="s">
        <v>148</v>
      </c>
      <c r="E90" s="183">
        <f>SUM(E76:E88)*3</f>
        <v>27</v>
      </c>
      <c r="F90" s="183">
        <f>SUM(F76:F88)</f>
        <v>27</v>
      </c>
    </row>
    <row r="91" spans="1:6" s="58" customFormat="1" ht="23.15" customHeight="1">
      <c r="A91" s="63" t="s">
        <v>149</v>
      </c>
      <c r="B91" s="60"/>
      <c r="C91" s="60"/>
      <c r="D91" s="288" t="s">
        <v>229</v>
      </c>
      <c r="E91" s="244"/>
      <c r="F91" s="184">
        <f>SUM(F90*5/E90+1)</f>
        <v>6</v>
      </c>
    </row>
    <row r="92" spans="1:6" s="58" customFormat="1" ht="23.15" customHeight="1">
      <c r="A92" s="68"/>
      <c r="B92" s="68"/>
      <c r="C92" s="68"/>
      <c r="D92" s="195"/>
      <c r="E92" s="195"/>
      <c r="F92" s="195"/>
    </row>
    <row r="93" spans="1:6" s="27" customFormat="1" ht="22.5" customHeight="1">
      <c r="A93" s="202" t="s">
        <v>230</v>
      </c>
      <c r="B93" s="278" t="s">
        <v>199</v>
      </c>
      <c r="C93" s="279"/>
      <c r="D93" s="279"/>
      <c r="E93" s="279"/>
      <c r="F93" s="279"/>
    </row>
    <row r="94" spans="1:6" s="113" customFormat="1" ht="20.149999999999999" customHeight="1">
      <c r="A94" s="54" t="s">
        <v>135</v>
      </c>
      <c r="B94" s="54" t="s">
        <v>136</v>
      </c>
      <c r="C94" s="55" t="s">
        <v>137</v>
      </c>
      <c r="D94" s="56" t="s">
        <v>138</v>
      </c>
      <c r="E94" s="118" t="s">
        <v>139</v>
      </c>
      <c r="F94" s="118" t="s">
        <v>140</v>
      </c>
    </row>
    <row r="95" spans="1:6" s="67" customFormat="1" ht="26.25" customHeight="1">
      <c r="A95" s="303" t="s">
        <v>231</v>
      </c>
      <c r="B95" s="303" t="s">
        <v>232</v>
      </c>
      <c r="C95" s="206" t="s">
        <v>233</v>
      </c>
      <c r="D95" s="289">
        <v>3</v>
      </c>
      <c r="E95" s="290">
        <v>3</v>
      </c>
      <c r="F95" s="290">
        <f>SUM(D95*E95)</f>
        <v>9</v>
      </c>
    </row>
    <row r="96" spans="1:6" s="53" customFormat="1" ht="26.25" customHeight="1">
      <c r="A96" s="303"/>
      <c r="B96" s="303"/>
      <c r="C96" s="206" t="s">
        <v>234</v>
      </c>
      <c r="D96" s="281"/>
      <c r="E96" s="284"/>
      <c r="F96" s="284"/>
    </row>
    <row r="97" spans="1:6" s="53" customFormat="1" ht="26.25" customHeight="1">
      <c r="A97" s="303"/>
      <c r="B97" s="303"/>
      <c r="C97" s="206" t="s">
        <v>235</v>
      </c>
      <c r="D97" s="282"/>
      <c r="E97" s="285"/>
      <c r="F97" s="285"/>
    </row>
    <row r="98" spans="1:6" s="67" customFormat="1" ht="26.25" customHeight="1">
      <c r="A98" s="303" t="s">
        <v>236</v>
      </c>
      <c r="B98" s="303" t="s">
        <v>237</v>
      </c>
      <c r="C98" s="206" t="s">
        <v>238</v>
      </c>
      <c r="D98" s="289">
        <v>3</v>
      </c>
      <c r="E98" s="290">
        <v>3</v>
      </c>
      <c r="F98" s="290">
        <f>SUM(D98*E98)</f>
        <v>9</v>
      </c>
    </row>
    <row r="99" spans="1:6" s="53" customFormat="1" ht="26.25" customHeight="1">
      <c r="A99" s="303"/>
      <c r="B99" s="303"/>
      <c r="C99" s="206" t="s">
        <v>239</v>
      </c>
      <c r="D99" s="289"/>
      <c r="E99" s="290"/>
      <c r="F99" s="290"/>
    </row>
    <row r="100" spans="1:6" s="53" customFormat="1" ht="26.25" customHeight="1">
      <c r="A100" s="303"/>
      <c r="B100" s="303"/>
      <c r="C100" s="206" t="s">
        <v>240</v>
      </c>
      <c r="D100" s="289"/>
      <c r="E100" s="290"/>
      <c r="F100" s="290"/>
    </row>
    <row r="101" spans="1:6" s="53" customFormat="1" ht="26.25" customHeight="1">
      <c r="A101" s="303"/>
      <c r="B101" s="303"/>
      <c r="C101" s="206" t="s">
        <v>241</v>
      </c>
      <c r="D101" s="304"/>
      <c r="E101" s="305"/>
      <c r="F101" s="305"/>
    </row>
    <row r="102" spans="1:6" s="67" customFormat="1" ht="26.25" customHeight="1">
      <c r="A102" s="306" t="s">
        <v>242</v>
      </c>
      <c r="B102" s="303" t="s">
        <v>243</v>
      </c>
      <c r="C102" s="206" t="s">
        <v>244</v>
      </c>
      <c r="D102" s="289">
        <v>3</v>
      </c>
      <c r="E102" s="290">
        <v>3</v>
      </c>
      <c r="F102" s="290">
        <f>SUM(D102*E102)</f>
        <v>9</v>
      </c>
    </row>
    <row r="103" spans="1:6" s="53" customFormat="1" ht="26.25" customHeight="1">
      <c r="A103" s="307"/>
      <c r="B103" s="303"/>
      <c r="C103" s="206" t="s">
        <v>245</v>
      </c>
      <c r="D103" s="289"/>
      <c r="E103" s="290"/>
      <c r="F103" s="290"/>
    </row>
    <row r="104" spans="1:6" s="53" customFormat="1" ht="26.25" customHeight="1">
      <c r="A104" s="308"/>
      <c r="B104" s="303"/>
      <c r="C104" s="206" t="s">
        <v>246</v>
      </c>
      <c r="D104" s="304"/>
      <c r="E104" s="305"/>
      <c r="F104" s="305"/>
    </row>
    <row r="105" spans="1:6" s="58" customFormat="1" ht="10.9" customHeight="1">
      <c r="A105" s="60"/>
      <c r="B105" s="60"/>
      <c r="C105" s="60"/>
      <c r="D105" s="27"/>
      <c r="E105" s="27"/>
      <c r="F105" s="27"/>
    </row>
    <row r="106" spans="1:6" s="27" customFormat="1" ht="10.4" customHeight="1">
      <c r="A106" s="60"/>
      <c r="B106" s="60"/>
      <c r="C106" s="60"/>
      <c r="D106" s="81" t="s">
        <v>148</v>
      </c>
      <c r="E106" s="183">
        <f>SUM(E95:E104)*3</f>
        <v>27</v>
      </c>
      <c r="F106" s="183">
        <f>SUM(F95:F104)</f>
        <v>27</v>
      </c>
    </row>
    <row r="107" spans="1:6" s="58" customFormat="1" ht="23.15" customHeight="1">
      <c r="A107" s="63" t="s">
        <v>149</v>
      </c>
      <c r="B107" s="60"/>
      <c r="C107" s="60"/>
      <c r="D107" s="288" t="s">
        <v>247</v>
      </c>
      <c r="E107" s="244"/>
      <c r="F107" s="184">
        <f>SUM(F106*5/E106+1)</f>
        <v>6</v>
      </c>
    </row>
    <row r="108" spans="1:6" s="58" customFormat="1" ht="23.15" customHeight="1">
      <c r="A108" s="68"/>
      <c r="B108" s="68"/>
      <c r="C108" s="68"/>
      <c r="D108" s="195"/>
      <c r="E108" s="195"/>
      <c r="F108" s="195"/>
    </row>
  </sheetData>
  <mergeCells count="79">
    <mergeCell ref="A102:A104"/>
    <mergeCell ref="D107:E107"/>
    <mergeCell ref="A95:A97"/>
    <mergeCell ref="B95:B97"/>
    <mergeCell ref="A98:A101"/>
    <mergeCell ref="B98:B101"/>
    <mergeCell ref="D98:D101"/>
    <mergeCell ref="E98:E101"/>
    <mergeCell ref="F98:F101"/>
    <mergeCell ref="B102:B104"/>
    <mergeCell ref="D102:D104"/>
    <mergeCell ref="E102:E104"/>
    <mergeCell ref="F102:F104"/>
    <mergeCell ref="D91:E91"/>
    <mergeCell ref="B93:F93"/>
    <mergeCell ref="D95:D97"/>
    <mergeCell ref="E95:E97"/>
    <mergeCell ref="F95:F97"/>
    <mergeCell ref="B79:B84"/>
    <mergeCell ref="D79:D84"/>
    <mergeCell ref="E79:E84"/>
    <mergeCell ref="F79:F84"/>
    <mergeCell ref="B85:B88"/>
    <mergeCell ref="D85:D88"/>
    <mergeCell ref="E85:E88"/>
    <mergeCell ref="F85:F88"/>
    <mergeCell ref="B68:B69"/>
    <mergeCell ref="D68:D69"/>
    <mergeCell ref="E68:E69"/>
    <mergeCell ref="F68:F69"/>
    <mergeCell ref="D63:D65"/>
    <mergeCell ref="E63:E65"/>
    <mergeCell ref="F66:F67"/>
    <mergeCell ref="D72:E72"/>
    <mergeCell ref="B74:F74"/>
    <mergeCell ref="B76:B77"/>
    <mergeCell ref="D76:D78"/>
    <mergeCell ref="E76:E78"/>
    <mergeCell ref="F76:F78"/>
    <mergeCell ref="B47:B48"/>
    <mergeCell ref="B44:B46"/>
    <mergeCell ref="B66:B67"/>
    <mergeCell ref="D66:D67"/>
    <mergeCell ref="E66:E67"/>
    <mergeCell ref="D51:E51"/>
    <mergeCell ref="B53:F53"/>
    <mergeCell ref="D59:E59"/>
    <mergeCell ref="B61:F61"/>
    <mergeCell ref="B55:B56"/>
    <mergeCell ref="D55:D56"/>
    <mergeCell ref="E55:E56"/>
    <mergeCell ref="F55:F56"/>
    <mergeCell ref="F63:F65"/>
    <mergeCell ref="B63:B64"/>
    <mergeCell ref="D44:D46"/>
    <mergeCell ref="E44:E46"/>
    <mergeCell ref="F44:F46"/>
    <mergeCell ref="D47:D48"/>
    <mergeCell ref="E47:E48"/>
    <mergeCell ref="F47:F48"/>
    <mergeCell ref="A16:C16"/>
    <mergeCell ref="A17:F17"/>
    <mergeCell ref="A18:F18"/>
    <mergeCell ref="D40:E40"/>
    <mergeCell ref="B42:F42"/>
    <mergeCell ref="E16:F16"/>
    <mergeCell ref="E15:F15"/>
    <mergeCell ref="A1:C1"/>
    <mergeCell ref="D1:F1"/>
    <mergeCell ref="A2:F2"/>
    <mergeCell ref="A4:F4"/>
    <mergeCell ref="A5:F5"/>
    <mergeCell ref="A3:C3"/>
    <mergeCell ref="D3:F3"/>
    <mergeCell ref="A6:F6"/>
    <mergeCell ref="B7:E7"/>
    <mergeCell ref="E12:F12"/>
    <mergeCell ref="E13:F13"/>
    <mergeCell ref="E14:F14"/>
  </mergeCells>
  <pageMargins left="0.98425196850393704" right="0.19685039370078741" top="0.19685039370078741" bottom="0.39370078740157483" header="0.31496062992125984" footer="0.19685039370078741"/>
  <pageSetup paperSize="9" fitToWidth="0" orientation="portrait" r:id="rId1"/>
  <headerFooter differentFirst="1">
    <oddFooter xml:space="preserve">&amp;L&amp;"-,Standard"&amp;6Detailbewertung HK Kurs 3&amp;C&amp;"-,Fett"&amp;6Heizungsinstallateur/in EFZ&amp;R&amp;"-,Standard"&amp;6Seite &amp;"-,Fett"&amp;P&amp;"-,Standard" | &amp;"-,Fett"&amp;N&amp;"-,Standard"  /  &amp;D </oddFooter>
    <firstFooter xml:space="preserve">&amp;L&amp;G&amp;R&amp;"-,Standard"&amp;6Seite &amp;"-,Fett"&amp;P&amp;"-,Standard" | &amp;"-,Fett"&amp;N&amp;"-,Standard"  /  &amp;D </firstFooter>
  </headerFooter>
  <rowBreaks count="3" manualBreakCount="3">
    <brk id="41" max="16383" man="1"/>
    <brk id="61" max="16383" man="1"/>
    <brk id="92" max="16383" man="1"/>
  </rowBreaks>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9fc86f87-9b69-4d79-93aa-4949d903621c">
      <Terms xmlns="http://schemas.microsoft.com/office/infopath/2007/PartnerControls">
        <TermInfo xmlns="http://schemas.microsoft.com/office/infopath/2007/PartnerControls">
          <TermName xmlns="http://schemas.microsoft.com/office/infopath/2007/PartnerControls">üK</TermName>
          <TermId xmlns="http://schemas.microsoft.com/office/infopath/2007/PartnerControls">4222662c-d3d7-4259-8a2c-30b493d037b5</TermId>
        </TermInfo>
        <TermInfo xmlns="http://schemas.microsoft.com/office/infopath/2007/PartnerControls">
          <TermName xmlns="http://schemas.microsoft.com/office/infopath/2007/PartnerControls">Bewertung</TermName>
          <TermId xmlns="http://schemas.microsoft.com/office/infopath/2007/PartnerControls">e7b47bac-affc-4a90-8257-c02905d2b28c</TermId>
        </TermInfo>
        <TermInfo xmlns="http://schemas.microsoft.com/office/infopath/2007/PartnerControls">
          <TermName xmlns="http://schemas.microsoft.com/office/infopath/2007/PartnerControls">Revision EFZ</TermName>
          <TermId xmlns="http://schemas.microsoft.com/office/infopath/2007/PartnerControls">d17bc1c8-db38-4689-a104-3b7888bb594e</TermId>
        </TermInfo>
      </Terms>
    </TaxKeywordTaxHTField>
    <TaxCatchAll xmlns="9fc86f87-9b69-4d79-93aa-4949d903621c">
      <Value>38</Value>
      <Value>163</Value>
      <Value>8</Value>
      <Value>2</Value>
    </TaxCatchAll>
    <m7aa2674883f455cae96e89d73cb7650 xmlns="4e75f743-ca56-4b74-966c-d329581d9a5e">
      <Terms xmlns="http://schemas.microsoft.com/office/infopath/2007/PartnerControls">
        <TermInfo xmlns="http://schemas.microsoft.com/office/infopath/2007/PartnerControls">
          <TermName xmlns="http://schemas.microsoft.com/office/infopath/2007/PartnerControls">Grundbildung</TermName>
          <TermId xmlns="http://schemas.microsoft.com/office/infopath/2007/PartnerControls">63301a42-dcc7-4046-a4e7-5be9aec91c02</TermId>
        </TermInfo>
      </Terms>
    </m7aa2674883f455cae96e89d73cb7650>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17F3EFD12B0F644B96C6D646287E80E" ma:contentTypeVersion="10" ma:contentTypeDescription="Ein neues Dokument erstellen." ma:contentTypeScope="" ma:versionID="952bffbb6648470c98b1b7da4ea8bd98">
  <xsd:schema xmlns:xsd="http://www.w3.org/2001/XMLSchema" xmlns:xs="http://www.w3.org/2001/XMLSchema" xmlns:p="http://schemas.microsoft.com/office/2006/metadata/properties" xmlns:ns2="9fc86f87-9b69-4d79-93aa-4949d903621c" xmlns:ns3="4e75f743-ca56-4b74-966c-d329581d9a5e" targetNamespace="http://schemas.microsoft.com/office/2006/metadata/properties" ma:root="true" ma:fieldsID="4c75e0d4712241a885d0238072fc8ab9" ns2:_="" ns3:_="">
    <xsd:import namespace="9fc86f87-9b69-4d79-93aa-4949d903621c"/>
    <xsd:import namespace="4e75f743-ca56-4b74-966c-d329581d9a5e"/>
    <xsd:element name="properties">
      <xsd:complexType>
        <xsd:sequence>
          <xsd:element name="documentManagement">
            <xsd:complexType>
              <xsd:all>
                <xsd:element ref="ns2:TaxKeywordTaxHTField" minOccurs="0"/>
                <xsd:element ref="ns2:TaxCatchAll" minOccurs="0"/>
                <xsd:element ref="ns3:MediaServiceAutoTags" minOccurs="0"/>
                <xsd:element ref="ns3:m7aa2674883f455cae96e89d73cb7650"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c86f87-9b69-4d79-93aa-4949d903621c"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TaxKeyword" ma:displayName="Freier Tag" ma:fieldId="{23f27201-bee3-471e-b2e7-b64fd8b7ca38}" ma:taxonomyMulti="true" ma:sspId="855e60b5-7c41-4c32-84a4-9e4b6a9d66bf"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iespalte &quot;Alle abfangen&quot;" ma:hidden="true" ma:list="{74edea7b-0f65-43b7-996d-377b1f5de87d}" ma:internalName="TaxCatchAll" ma:showField="CatchAllData" ma:web="9fc86f87-9b69-4d79-93aa-4949d903621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e75f743-ca56-4b74-966c-d329581d9a5e" elementFormDefault="qualified">
    <xsd:import namespace="http://schemas.microsoft.com/office/2006/documentManagement/types"/>
    <xsd:import namespace="http://schemas.microsoft.com/office/infopath/2007/PartnerControls"/>
    <xsd:element name="MediaServiceAutoTags" ma:index="11" nillable="true" ma:displayName="Tags" ma:description="" ma:internalName="MediaServiceAutoTags" ma:readOnly="true">
      <xsd:simpleType>
        <xsd:restriction base="dms:Text"/>
      </xsd:simpleType>
    </xsd:element>
    <xsd:element name="m7aa2674883f455cae96e89d73cb7650" ma:index="13" nillable="true" ma:taxonomy="true" ma:internalName="m7aa2674883f455cae96e89d73cb7650" ma:taxonomyFieldName="ManagedKeyword" ma:displayName="Gruppen Tag" ma:default="" ma:fieldId="{67aa2674-883f-455c-ae96-e89d73cb7650}" ma:taxonomyMulti="true" ma:sspId="855e60b5-7c41-4c32-84a4-9e4b6a9d66bf" ma:termSetId="d5a49cda-06ce-400c-a7a4-cfdc8cb3f84e" ma:anchorId="00000000-0000-0000-0000-000000000000" ma:open="fals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1EC1C6-7037-411D-8E90-EFD55E3F3513}">
  <ds:schemaRefs>
    <ds:schemaRef ds:uri="http://purl.org/dc/terms/"/>
    <ds:schemaRef ds:uri="http://schemas.microsoft.com/office/2006/documentManagement/types"/>
    <ds:schemaRef ds:uri="http://purl.org/dc/elements/1.1/"/>
    <ds:schemaRef ds:uri="http://schemas.microsoft.com/office/infopath/2007/PartnerControls"/>
    <ds:schemaRef ds:uri="http://schemas.microsoft.com/office/2006/metadata/properties"/>
    <ds:schemaRef ds:uri="4e75f743-ca56-4b74-966c-d329581d9a5e"/>
    <ds:schemaRef ds:uri="http://schemas.openxmlformats.org/package/2006/metadata/core-properties"/>
    <ds:schemaRef ds:uri="9fc86f87-9b69-4d79-93aa-4949d903621c"/>
    <ds:schemaRef ds:uri="http://www.w3.org/XML/1998/namespace"/>
    <ds:schemaRef ds:uri="http://purl.org/dc/dcmitype/"/>
  </ds:schemaRefs>
</ds:datastoreItem>
</file>

<file path=customXml/itemProps2.xml><?xml version="1.0" encoding="utf-8"?>
<ds:datastoreItem xmlns:ds="http://schemas.openxmlformats.org/officeDocument/2006/customXml" ds:itemID="{CF9E5172-89A9-45CE-82D0-51BE3B8E4A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c86f87-9b69-4d79-93aa-4949d903621c"/>
    <ds:schemaRef ds:uri="4e75f743-ca56-4b74-966c-d329581d9a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39F3BB-381B-4E32-B31F-56F40CAAB6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Anleitung Kursbewertung</vt:lpstr>
      <vt:lpstr>Kurzanleitung Drucken</vt:lpstr>
      <vt:lpstr>Erfahrungsnote Kurs 1-3</vt:lpstr>
      <vt:lpstr>Übersichtsformular Kurs 1</vt:lpstr>
      <vt:lpstr>Detailbewertung HK Kurs 1</vt:lpstr>
      <vt:lpstr>Übersichtsformular Kurs 3</vt:lpstr>
      <vt:lpstr>Detailbewertung HK Kurs 3</vt:lpstr>
      <vt:lpstr>'Übersichtsformular Kurs 1'!Druckbereich</vt:lpstr>
      <vt:lpstr>'Übersichtsformular Kurs 3'!Druckbereich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Wenger-Krebs Franziska</dc:creator>
  <cp:keywords> Revision EFZ;  üK; Bewertung</cp:keywords>
  <dc:description/>
  <cp:lastModifiedBy>Montag Helena</cp:lastModifiedBy>
  <cp:revision/>
  <dcterms:created xsi:type="dcterms:W3CDTF">2019-06-17T20:14:52Z</dcterms:created>
  <dcterms:modified xsi:type="dcterms:W3CDTF">2020-11-13T13:51:19Z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0x010100117F3EFD12B0F644B96C6D646287E80E</vt:lpwstr>
  </property>
  <property fmtid="{D5CDD505-2E9C-101B-9397-08002B2CF9AE}" pid="3" name="TaxKeyword">
    <vt:lpwstr>38;#üK|4222662c-d3d7-4259-8a2c-30b493d037b5;#163;#Bewertung|e7b47bac-affc-4a90-8257-c02905d2b28c;#8;#Revision EFZ|d17bc1c8-db38-4689-a104-3b7888bb594e</vt:lpwstr>
  </property>
  <property fmtid="{D5CDD505-2E9C-101B-9397-08002B2CF9AE}" pid="4" name="ManagedKeyword">
    <vt:lpwstr>2;#Grundbildung|63301a42-dcc7-4046-a4e7-5be9aec91c02</vt:lpwstr>
  </property>
</Properties>
</file>